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always"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6354C211-49FC-4535-8BAF-54A0C1F80AE8}" xr6:coauthVersionLast="47" xr6:coauthVersionMax="47" xr10:uidLastSave="{00000000-0000-0000-0000-000000000000}"/>
  <bookViews>
    <workbookView xWindow="345" yWindow="675" windowWidth="38700" windowHeight="15345" tabRatio="972" xr2:uid="{00000000-000D-0000-FFFF-FFFF00000000}"/>
  </bookViews>
  <sheets>
    <sheet name="Deckblatt" sheetId="34" r:id="rId1"/>
    <sheet name="Inhalt" sheetId="62" r:id="rId2"/>
    <sheet name="Vorbem." sheetId="88" r:id="rId3"/>
    <sheet name="Produktrahmenplan" sheetId="106" r:id="rId4"/>
    <sheet name="Kontenrahmenplan" sheetId="90" r:id="rId5"/>
    <sheet name="Zuordnungsschlüssel" sheetId="91" r:id="rId6"/>
    <sheet name="1." sheetId="2" r:id="rId7"/>
    <sheet name="2." sheetId="1" r:id="rId8"/>
    <sheet name="3." sheetId="63" r:id="rId9"/>
    <sheet name="4.1" sheetId="64" r:id="rId10"/>
    <sheet name="4.2" sheetId="65" r:id="rId11"/>
    <sheet name="4.3" sheetId="66" r:id="rId12"/>
    <sheet name="4.4" sheetId="67" r:id="rId13"/>
    <sheet name="4.5" sheetId="68" r:id="rId14"/>
    <sheet name="4.5.1" sheetId="87" r:id="rId15"/>
    <sheet name="4.5.2" sheetId="86" r:id="rId16"/>
    <sheet name="4.6" sheetId="69" r:id="rId17"/>
    <sheet name="4.7" sheetId="70" r:id="rId18"/>
    <sheet name="4.8" sheetId="71" r:id="rId19"/>
    <sheet name="4.9" sheetId="72" r:id="rId20"/>
    <sheet name="5." sheetId="92" r:id="rId21"/>
    <sheet name="6.1" sheetId="80" r:id="rId22"/>
    <sheet name="6.2" sheetId="81" r:id="rId23"/>
    <sheet name="6.3" sheetId="82" r:id="rId24"/>
    <sheet name="6.4" sheetId="83" r:id="rId25"/>
    <sheet name="6.5" sheetId="84" r:id="rId26"/>
    <sheet name="6.6" sheetId="85" r:id="rId27"/>
    <sheet name="7.1" sheetId="100" r:id="rId28"/>
    <sheet name="7.2" sheetId="101" r:id="rId29"/>
    <sheet name="7.3" sheetId="102" r:id="rId30"/>
    <sheet name="7.4" sheetId="103" r:id="rId31"/>
    <sheet name="7.5" sheetId="104" r:id="rId32"/>
    <sheet name="7.6" sheetId="105" r:id="rId33"/>
    <sheet name="8.1" sheetId="93" r:id="rId34"/>
    <sheet name="8.2" sheetId="94" r:id="rId35"/>
    <sheet name="8.3" sheetId="95" r:id="rId36"/>
    <sheet name="8.4" sheetId="96" r:id="rId37"/>
    <sheet name="8.5" sheetId="97" r:id="rId38"/>
    <sheet name="8.6" sheetId="98" r:id="rId39"/>
  </sheets>
  <definedNames>
    <definedName name="ASchulen__SMYSQL1__1" localSheetId="7">'2.'!#REF!</definedName>
    <definedName name="ASchulen__SMYSQL1__1" localSheetId="8">'3.'!#REF!</definedName>
    <definedName name="ASchulen__SMYSQL1__1" localSheetId="9">'4.1'!#REF!</definedName>
    <definedName name="ASchulen__SMYSQL1__1" localSheetId="10">'4.2'!#REF!</definedName>
    <definedName name="ASchulen__SMYSQL1__1" localSheetId="11">'4.3'!#REF!</definedName>
    <definedName name="ASchulen__SMYSQL1__1" localSheetId="12">'4.4'!#REF!</definedName>
    <definedName name="ASchulen__SMYSQL1__1" localSheetId="13">'4.5'!#REF!</definedName>
    <definedName name="ASchulen__SMYSQL1__1" localSheetId="14">'4.5.1'!#REF!</definedName>
    <definedName name="ASchulen__SMYSQL1__1" localSheetId="15">'4.5.2'!#REF!</definedName>
    <definedName name="ASchulen__SMYSQL1__1" localSheetId="16">'4.6'!#REF!</definedName>
    <definedName name="ASchulen__SMYSQL1__1" localSheetId="17">'4.7'!#REF!</definedName>
    <definedName name="ASchulen__SMYSQL1__1" localSheetId="18">'4.8'!#REF!</definedName>
    <definedName name="ASchulen__SMYSQL1__1" localSheetId="19">'4.9'!#REF!</definedName>
    <definedName name="ASchulen__SMYSQL1__1" localSheetId="21">'6.1'!#REF!</definedName>
    <definedName name="ASchulen__SMYSQL1__1" localSheetId="22">'6.2'!#REF!</definedName>
    <definedName name="ASchulen__SMYSQL1__1" localSheetId="23">'6.3'!#REF!</definedName>
    <definedName name="ASchulen__SMYSQL1__1" localSheetId="24">'6.4'!#REF!</definedName>
    <definedName name="ASchulen__SMYSQL1__1" localSheetId="25">'6.5'!#REF!</definedName>
    <definedName name="ASchulen__SMYSQL1__1" localSheetId="26">'6.6'!#REF!</definedName>
    <definedName name="ASchulen__SMYSQL1__1" localSheetId="27">'7.1'!#REF!</definedName>
    <definedName name="ASchulen__SMYSQL1__1" localSheetId="28">'7.2'!#REF!</definedName>
    <definedName name="ASchulen__SMYSQL1__1" localSheetId="29">'7.3'!#REF!</definedName>
    <definedName name="ASchulen__SMYSQL1__1" localSheetId="30">'7.4'!#REF!</definedName>
    <definedName name="ASchulen__SMYSQL1__1" localSheetId="31">'7.5'!#REF!</definedName>
    <definedName name="ASchulen__SMYSQL1__1" localSheetId="32">'7.6'!#REF!</definedName>
    <definedName name="ASchulen__SMYSQL1__1" localSheetId="33">'8.1'!#REF!</definedName>
    <definedName name="ASchulen__SMYSQL1__1" localSheetId="34">'8.2'!#REF!</definedName>
    <definedName name="ASchulen__SMYSQL1__1" localSheetId="35">'8.3'!#REF!</definedName>
    <definedName name="ASchulen__SMYSQL1__1" localSheetId="36">'8.4'!#REF!</definedName>
    <definedName name="ASchulen__SMYSQL1__1" localSheetId="37">'8.5'!#REF!</definedName>
    <definedName name="ASchulen__SMYSQL1__1" localSheetId="38">'8.6'!#REF!</definedName>
    <definedName name="_xlnm.Print_Titles" localSheetId="6">'1.'!$1:$19</definedName>
    <definedName name="_xlnm.Print_Titles" localSheetId="7">'2.'!$A:$B,'2.'!$1:$18</definedName>
    <definedName name="_xlnm.Print_Titles" localSheetId="8">'3.'!$A:$B,'3.'!$1:$17</definedName>
    <definedName name="_xlnm.Print_Titles" localSheetId="9">'4.1'!$A:$B,'4.1'!$1:$17</definedName>
    <definedName name="_xlnm.Print_Titles" localSheetId="10">'4.2'!$A:$B,'4.2'!$1:$17</definedName>
    <definedName name="_xlnm.Print_Titles" localSheetId="11">'4.3'!$A:$B,'4.3'!$1:$17</definedName>
    <definedName name="_xlnm.Print_Titles" localSheetId="12">'4.4'!$A:$B,'4.4'!$1:$17</definedName>
    <definedName name="_xlnm.Print_Titles" localSheetId="13">'4.5'!$A:$B,'4.5'!$1:$17</definedName>
    <definedName name="_xlnm.Print_Titles" localSheetId="14">'4.5.1'!$A:$B,'4.5.1'!$1:$17</definedName>
    <definedName name="_xlnm.Print_Titles" localSheetId="15">'4.5.2'!$A:$B,'4.5.2'!$1:$17</definedName>
    <definedName name="_xlnm.Print_Titles" localSheetId="16">'4.6'!$A:$B,'4.6'!$1:$17</definedName>
    <definedName name="_xlnm.Print_Titles" localSheetId="17">'4.7'!$A:$B,'4.7'!$1:$17</definedName>
    <definedName name="_xlnm.Print_Titles" localSheetId="18">'4.8'!$A:$B,'4.8'!$1:$17</definedName>
    <definedName name="_xlnm.Print_Titles" localSheetId="19">'4.9'!$A:$B,'4.9'!$1:$17</definedName>
    <definedName name="_xlnm.Print_Titles" localSheetId="20">'5.'!$A:$B,'5.'!$1:$17</definedName>
    <definedName name="_xlnm.Print_Titles" localSheetId="21">'6.1'!$A:$B,'6.1'!$1:$18</definedName>
    <definedName name="_xlnm.Print_Titles" localSheetId="22">'6.2'!$A:$B,'6.2'!$1:$18</definedName>
    <definedName name="_xlnm.Print_Titles" localSheetId="23">'6.3'!$A:$B,'6.3'!$1:$18</definedName>
    <definedName name="_xlnm.Print_Titles" localSheetId="24">'6.4'!$A:$B,'6.4'!$1:$18</definedName>
    <definedName name="_xlnm.Print_Titles" localSheetId="25">'6.5'!$A:$B,'6.5'!$1:$18</definedName>
    <definedName name="_xlnm.Print_Titles" localSheetId="26">'6.6'!$A:$B,'6.6'!$1:$18</definedName>
    <definedName name="_xlnm.Print_Titles" localSheetId="27">'7.1'!$A:$B,'7.1'!$1:$18</definedName>
    <definedName name="_xlnm.Print_Titles" localSheetId="28">'7.2'!$A:$B,'7.2'!$1:$18</definedName>
    <definedName name="_xlnm.Print_Titles" localSheetId="29">'7.3'!$A:$B,'7.3'!$1:$18</definedName>
    <definedName name="_xlnm.Print_Titles" localSheetId="30">'7.4'!$A:$B,'7.4'!$1:$18</definedName>
    <definedName name="_xlnm.Print_Titles" localSheetId="31">'7.5'!$A:$B,'7.5'!$1:$18</definedName>
    <definedName name="_xlnm.Print_Titles" localSheetId="32">'7.6'!$A:$B,'7.6'!$1:$18</definedName>
    <definedName name="_xlnm.Print_Titles" localSheetId="33">'8.1'!$A:$B,'8.1'!$1:$18</definedName>
    <definedName name="_xlnm.Print_Titles" localSheetId="34">'8.2'!$A:$B,'8.2'!$1:$18</definedName>
    <definedName name="_xlnm.Print_Titles" localSheetId="35">'8.3'!$A:$B,'8.3'!$1:$18</definedName>
    <definedName name="_xlnm.Print_Titles" localSheetId="36">'8.4'!$A:$B,'8.4'!$1:$18</definedName>
    <definedName name="_xlnm.Print_Titles" localSheetId="37">'8.5'!$A:$B,'8.5'!$1:$18</definedName>
    <definedName name="_xlnm.Print_Titles" localSheetId="38">'8.6'!$A:$B,'8.6'!$1:$18</definedName>
    <definedName name="_xlnm.Print_Titles" localSheetId="4">Kontenrahmenplan!$1:$4</definedName>
    <definedName name="_xlnm.Print_Titles" localSheetId="3">Produktrahmenplan!$1:$4</definedName>
    <definedName name="OLE_LINK47" localSheetId="4">Kontenrahmenplan!#REF!</definedName>
    <definedName name="OLE_LINK48" localSheetId="4">Kontenrahmenplan!#REF!</definedName>
    <definedName name="OLE_LINK49" localSheetId="4">Kontenrahmenplan!#REF!</definedName>
    <definedName name="OLE_LINK50" localSheetId="4">Kontenrahmenplan!#REF!</definedName>
    <definedName name="OLE_LINK51" localSheetId="5">Zuordnungsschlüssel!$A$1</definedName>
    <definedName name="Print_Area" localSheetId="0">Deckblatt!$A$1:$D$45</definedName>
    <definedName name="Print_Titles" localSheetId="7">'2.'!$A:$B,'2.'!$1:$18</definedName>
    <definedName name="Print_Titles" localSheetId="8">'3.'!$A:$B,'3.'!$1:$17</definedName>
    <definedName name="Print_Titles" localSheetId="9">'4.1'!$A:$B,'4.1'!$1:$17</definedName>
    <definedName name="Print_Titles" localSheetId="10">'4.2'!$A:$B,'4.2'!$1:$17</definedName>
    <definedName name="Print_Titles" localSheetId="11">'4.3'!$A:$B,'4.3'!$1:$17</definedName>
    <definedName name="Print_Titles" localSheetId="12">'4.4'!$A:$B,'4.4'!$1:$17</definedName>
    <definedName name="Print_Titles" localSheetId="13">'4.5'!$A:$B,'4.5'!$1:$17</definedName>
    <definedName name="Print_Titles" localSheetId="14">'4.5.1'!$A:$B,'4.5.1'!$1:$17</definedName>
    <definedName name="Print_Titles" localSheetId="15">'4.5.2'!$A:$B,'4.5.2'!$1:$17</definedName>
    <definedName name="Print_Titles" localSheetId="16">'4.6'!$A:$B,'4.6'!$1:$17</definedName>
    <definedName name="Print_Titles" localSheetId="17">'4.7'!$A:$B,'4.7'!$1:$17</definedName>
    <definedName name="Print_Titles" localSheetId="18">'4.8'!$A:$B,'4.8'!$1:$17</definedName>
    <definedName name="Print_Titles" localSheetId="19">'4.9'!$A:$B,'4.9'!$1:$17</definedName>
    <definedName name="Print_Titles" localSheetId="20">'5.'!$A:$B,'5.'!$1:$17</definedName>
    <definedName name="Print_Titles" localSheetId="21">'6.1'!$A:$B,'6.1'!$1:$18</definedName>
    <definedName name="Print_Titles" localSheetId="22">'6.2'!$A:$B,'6.2'!$1:$18</definedName>
    <definedName name="Print_Titles" localSheetId="23">'6.3'!$A:$B,'6.3'!$1:$18</definedName>
    <definedName name="Print_Titles" localSheetId="24">'6.4'!$A:$B,'6.4'!$1:$18</definedName>
    <definedName name="Print_Titles" localSheetId="25">'6.5'!$A:$B,'6.5'!$1:$18</definedName>
    <definedName name="Print_Titles" localSheetId="26">'6.6'!$A:$B,'6.6'!$1:$18</definedName>
    <definedName name="Print_Titles" localSheetId="27">'7.1'!$A:$B,'7.1'!$1:$18</definedName>
    <definedName name="Print_Titles" localSheetId="28">'7.2'!$A:$B,'7.2'!$1:$18</definedName>
    <definedName name="Print_Titles" localSheetId="29">'7.3'!$A:$B,'7.3'!$1:$18</definedName>
    <definedName name="Print_Titles" localSheetId="30">'7.4'!$A:$B,'7.4'!$1:$18</definedName>
    <definedName name="Print_Titles" localSheetId="31">'7.5'!$A:$B,'7.5'!$1:$18</definedName>
    <definedName name="Print_Titles" localSheetId="32">'7.6'!$A:$B,'7.6'!$1:$18</definedName>
    <definedName name="Print_Titles" localSheetId="33">'8.1'!$A:$B,'8.1'!$1:$18</definedName>
    <definedName name="Print_Titles" localSheetId="34">'8.2'!$A:$B,'8.2'!$1:$18</definedName>
    <definedName name="Print_Titles" localSheetId="35">'8.3'!$A:$B,'8.3'!$1:$18</definedName>
    <definedName name="Print_Titles" localSheetId="36">'8.4'!$A:$B,'8.4'!$1:$18</definedName>
    <definedName name="Print_Titles" localSheetId="37">'8.5'!$A:$B,'8.5'!$1:$18</definedName>
    <definedName name="Print_Titles" localSheetId="38">'8.6'!$A:$B,'8.6'!$1:$18</definedName>
    <definedName name="Print_Titles" localSheetId="4">Kontenrahmenplan!$2:$4</definedName>
    <definedName name="Print_Titles" localSheetId="3">Produktrahmenplan!$2:$4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81" l="1"/>
  <c r="H1" i="82"/>
  <c r="H1" i="83"/>
  <c r="H1" i="84"/>
  <c r="H1" i="85"/>
  <c r="H1" i="80"/>
  <c r="C1" i="81"/>
  <c r="C1" i="82"/>
  <c r="C1" i="83"/>
  <c r="C1" i="84"/>
  <c r="C1" i="85"/>
  <c r="C1" i="80"/>
  <c r="B17" i="62"/>
  <c r="B48" i="62"/>
  <c r="B40" i="62"/>
  <c r="B32" i="62"/>
  <c r="B30" i="62"/>
  <c r="B14" i="62"/>
  <c r="B11" i="62"/>
  <c r="B9" i="62"/>
  <c r="A25" i="92"/>
  <c r="A26" i="92"/>
  <c r="A27" i="92"/>
  <c r="A28" i="92"/>
  <c r="A29" i="92"/>
  <c r="A30" i="92"/>
  <c r="A31" i="92"/>
  <c r="A32" i="92"/>
  <c r="A33" i="92"/>
  <c r="A34" i="92"/>
  <c r="A35" i="92"/>
  <c r="A36" i="92"/>
  <c r="A37" i="92"/>
  <c r="A38" i="92"/>
  <c r="A39" i="92"/>
  <c r="A40" i="92"/>
  <c r="A41" i="92"/>
  <c r="A42" i="92"/>
  <c r="A43" i="92"/>
  <c r="A44" i="92"/>
  <c r="A45" i="92"/>
  <c r="A46" i="92"/>
  <c r="A47" i="92"/>
  <c r="A48" i="92"/>
  <c r="A49" i="92"/>
  <c r="A50" i="92"/>
  <c r="A51" i="92"/>
  <c r="A52" i="92"/>
  <c r="A53" i="92"/>
  <c r="A54" i="92"/>
  <c r="A55" i="92"/>
  <c r="A56" i="92"/>
  <c r="A57" i="92"/>
  <c r="A58" i="92"/>
  <c r="A59" i="92"/>
  <c r="A60" i="92"/>
  <c r="A61" i="92"/>
  <c r="A62" i="92"/>
  <c r="A63" i="92"/>
  <c r="A64" i="92"/>
  <c r="A65" i="92"/>
  <c r="A66" i="92"/>
  <c r="A67" i="92"/>
  <c r="A68" i="92"/>
  <c r="A69" i="92"/>
  <c r="A70" i="92"/>
  <c r="A71" i="92"/>
  <c r="A72" i="92"/>
  <c r="A73" i="92"/>
  <c r="A74" i="92"/>
  <c r="A75" i="92"/>
  <c r="A76" i="92"/>
  <c r="A77" i="92"/>
  <c r="A78" i="92"/>
  <c r="A79" i="92"/>
  <c r="A80" i="92"/>
  <c r="A81" i="92"/>
  <c r="A82" i="92"/>
  <c r="A83" i="92"/>
  <c r="A84" i="92"/>
  <c r="A85" i="92"/>
  <c r="A86" i="92"/>
  <c r="A87" i="92"/>
  <c r="A88" i="92"/>
  <c r="A89" i="92"/>
  <c r="A90" i="92"/>
  <c r="A91" i="92"/>
  <c r="A20" i="92"/>
  <c r="A21" i="92"/>
  <c r="A22" i="92"/>
  <c r="A23" i="92"/>
  <c r="A24" i="92"/>
  <c r="A19" i="92"/>
  <c r="A92" i="98"/>
  <c r="A91" i="98"/>
  <c r="A90" i="98"/>
  <c r="A89" i="98"/>
  <c r="A88" i="98"/>
  <c r="A87" i="98"/>
  <c r="A86" i="98"/>
  <c r="A85" i="98"/>
  <c r="A84" i="98"/>
  <c r="A83" i="98"/>
  <c r="A82" i="98"/>
  <c r="A81" i="98"/>
  <c r="A80" i="98"/>
  <c r="A79" i="98"/>
  <c r="A78" i="98"/>
  <c r="A77" i="98"/>
  <c r="A76" i="98"/>
  <c r="A75" i="98"/>
  <c r="A74" i="98"/>
  <c r="A73" i="98"/>
  <c r="A72" i="98"/>
  <c r="A71" i="98"/>
  <c r="A70" i="98"/>
  <c r="A69" i="98"/>
  <c r="A68" i="98"/>
  <c r="A67" i="98"/>
  <c r="A66" i="98"/>
  <c r="A65" i="98"/>
  <c r="A64" i="98"/>
  <c r="A63" i="98"/>
  <c r="A62" i="98"/>
  <c r="A61" i="98"/>
  <c r="A60" i="98"/>
  <c r="A59" i="98"/>
  <c r="A58" i="98"/>
  <c r="A57" i="98"/>
  <c r="A56" i="98"/>
  <c r="A55" i="98"/>
  <c r="A54" i="98"/>
  <c r="A53" i="98"/>
  <c r="A52" i="98"/>
  <c r="A51" i="98"/>
  <c r="A50" i="98"/>
  <c r="A49" i="98"/>
  <c r="A48" i="98"/>
  <c r="A47" i="98"/>
  <c r="A46" i="98"/>
  <c r="A45" i="98"/>
  <c r="A44" i="98"/>
  <c r="A43" i="98"/>
  <c r="A42" i="98"/>
  <c r="A41" i="98"/>
  <c r="A40" i="98"/>
  <c r="A39" i="98"/>
  <c r="A38" i="98"/>
  <c r="A37" i="98"/>
  <c r="A36" i="98"/>
  <c r="A35" i="98"/>
  <c r="A34" i="98"/>
  <c r="A33" i="98"/>
  <c r="A32" i="98"/>
  <c r="A31" i="98"/>
  <c r="A30" i="98"/>
  <c r="A29" i="98"/>
  <c r="A28" i="98"/>
  <c r="A27" i="98"/>
  <c r="A26" i="98"/>
  <c r="A25" i="98"/>
  <c r="A24" i="98"/>
  <c r="A23" i="98"/>
  <c r="A22" i="98"/>
  <c r="A21" i="98"/>
  <c r="A20" i="98"/>
  <c r="A92" i="97"/>
  <c r="A91" i="97"/>
  <c r="A90" i="97"/>
  <c r="A89" i="97"/>
  <c r="A88" i="97"/>
  <c r="A87" i="97"/>
  <c r="A86" i="97"/>
  <c r="A85" i="97"/>
  <c r="A84" i="97"/>
  <c r="A83" i="97"/>
  <c r="A82" i="97"/>
  <c r="A81" i="97"/>
  <c r="A80" i="97"/>
  <c r="A79" i="97"/>
  <c r="A78" i="97"/>
  <c r="A77" i="97"/>
  <c r="A76" i="97"/>
  <c r="A75" i="97"/>
  <c r="A74" i="97"/>
  <c r="A73" i="97"/>
  <c r="A72" i="97"/>
  <c r="A71" i="97"/>
  <c r="A70" i="97"/>
  <c r="A69" i="97"/>
  <c r="A68" i="97"/>
  <c r="A67" i="97"/>
  <c r="A66" i="97"/>
  <c r="A65" i="97"/>
  <c r="A64" i="97"/>
  <c r="A63" i="97"/>
  <c r="A62" i="97"/>
  <c r="A61" i="97"/>
  <c r="A60" i="97"/>
  <c r="A59" i="97"/>
  <c r="A58" i="97"/>
  <c r="A57" i="97"/>
  <c r="A56" i="97"/>
  <c r="A55" i="97"/>
  <c r="A54" i="97"/>
  <c r="A53" i="97"/>
  <c r="A52" i="97"/>
  <c r="A51" i="97"/>
  <c r="A50" i="97"/>
  <c r="A49" i="97"/>
  <c r="A48" i="97"/>
  <c r="A47" i="97"/>
  <c r="A46" i="97"/>
  <c r="A45" i="97"/>
  <c r="A44" i="97"/>
  <c r="A43" i="97"/>
  <c r="A42" i="97"/>
  <c r="A41" i="97"/>
  <c r="A40" i="97"/>
  <c r="A39" i="97"/>
  <c r="A38" i="97"/>
  <c r="A37" i="97"/>
  <c r="A36" i="97"/>
  <c r="A35" i="97"/>
  <c r="A34" i="97"/>
  <c r="A33" i="97"/>
  <c r="A32" i="97"/>
  <c r="A31" i="97"/>
  <c r="A30" i="97"/>
  <c r="A29" i="97"/>
  <c r="A28" i="97"/>
  <c r="A27" i="97"/>
  <c r="A26" i="97"/>
  <c r="A25" i="97"/>
  <c r="A24" i="97"/>
  <c r="A23" i="97"/>
  <c r="A22" i="97"/>
  <c r="A21" i="97"/>
  <c r="A20" i="97"/>
  <c r="A92" i="96"/>
  <c r="A91" i="96"/>
  <c r="A90" i="96"/>
  <c r="A89" i="96"/>
  <c r="A88" i="96"/>
  <c r="A87" i="96"/>
  <c r="A86" i="96"/>
  <c r="A85" i="96"/>
  <c r="A84" i="96"/>
  <c r="A83" i="96"/>
  <c r="A82" i="96"/>
  <c r="A81" i="96"/>
  <c r="A80" i="96"/>
  <c r="A79" i="96"/>
  <c r="A78" i="96"/>
  <c r="A77" i="96"/>
  <c r="A76" i="96"/>
  <c r="A75" i="96"/>
  <c r="A74" i="96"/>
  <c r="A73" i="96"/>
  <c r="A72" i="96"/>
  <c r="A71" i="96"/>
  <c r="A70" i="96"/>
  <c r="A69" i="96"/>
  <c r="A68" i="96"/>
  <c r="A67" i="96"/>
  <c r="A66" i="96"/>
  <c r="A65" i="96"/>
  <c r="A64" i="96"/>
  <c r="A63" i="96"/>
  <c r="A62" i="96"/>
  <c r="A61" i="96"/>
  <c r="A60" i="96"/>
  <c r="A59" i="96"/>
  <c r="A58" i="96"/>
  <c r="A57" i="96"/>
  <c r="A56" i="96"/>
  <c r="A55" i="96"/>
  <c r="A54" i="96"/>
  <c r="A53" i="96"/>
  <c r="A52" i="96"/>
  <c r="A51" i="96"/>
  <c r="A50" i="96"/>
  <c r="A49" i="96"/>
  <c r="A48" i="96"/>
  <c r="A47" i="96"/>
  <c r="A46" i="96"/>
  <c r="A45" i="96"/>
  <c r="A44" i="96"/>
  <c r="A43" i="96"/>
  <c r="A42" i="96"/>
  <c r="A41" i="96"/>
  <c r="A40" i="96"/>
  <c r="A39" i="96"/>
  <c r="A38" i="96"/>
  <c r="A37" i="96"/>
  <c r="A36" i="96"/>
  <c r="A35" i="96"/>
  <c r="A34" i="96"/>
  <c r="A33" i="96"/>
  <c r="A32" i="96"/>
  <c r="A31" i="96"/>
  <c r="A30" i="96"/>
  <c r="A29" i="96"/>
  <c r="A28" i="96"/>
  <c r="A27" i="96"/>
  <c r="A26" i="96"/>
  <c r="A25" i="96"/>
  <c r="A24" i="96"/>
  <c r="A23" i="96"/>
  <c r="A22" i="96"/>
  <c r="A21" i="96"/>
  <c r="A20" i="96"/>
  <c r="A92" i="95"/>
  <c r="A91" i="95"/>
  <c r="A90" i="95"/>
  <c r="A89" i="95"/>
  <c r="A88" i="95"/>
  <c r="A87" i="95"/>
  <c r="A86" i="95"/>
  <c r="A85" i="95"/>
  <c r="A84" i="95"/>
  <c r="A83" i="95"/>
  <c r="A82" i="95"/>
  <c r="A81" i="95"/>
  <c r="A80" i="95"/>
  <c r="A79" i="95"/>
  <c r="A78" i="95"/>
  <c r="A77" i="95"/>
  <c r="A76" i="95"/>
  <c r="A75" i="95"/>
  <c r="A74" i="95"/>
  <c r="A73" i="95"/>
  <c r="A72" i="95"/>
  <c r="A71" i="95"/>
  <c r="A70" i="95"/>
  <c r="A69" i="95"/>
  <c r="A68" i="95"/>
  <c r="A67" i="95"/>
  <c r="A66" i="95"/>
  <c r="A65" i="95"/>
  <c r="A64" i="95"/>
  <c r="A63" i="95"/>
  <c r="A62" i="95"/>
  <c r="A61" i="95"/>
  <c r="A60" i="95"/>
  <c r="A59" i="95"/>
  <c r="A58" i="95"/>
  <c r="A57" i="95"/>
  <c r="A56" i="95"/>
  <c r="A55" i="95"/>
  <c r="A54" i="95"/>
  <c r="A53" i="95"/>
  <c r="A52" i="95"/>
  <c r="A51" i="95"/>
  <c r="A50" i="95"/>
  <c r="A49" i="95"/>
  <c r="A48" i="95"/>
  <c r="A47" i="95"/>
  <c r="A46" i="95"/>
  <c r="A45" i="95"/>
  <c r="A44" i="95"/>
  <c r="A43" i="95"/>
  <c r="A42" i="95"/>
  <c r="A41" i="95"/>
  <c r="A40" i="95"/>
  <c r="A39" i="95"/>
  <c r="A38" i="95"/>
  <c r="A37" i="95"/>
  <c r="A36" i="95"/>
  <c r="A35" i="95"/>
  <c r="A34" i="95"/>
  <c r="A33" i="95"/>
  <c r="A32" i="95"/>
  <c r="A31" i="95"/>
  <c r="A30" i="95"/>
  <c r="A29" i="95"/>
  <c r="A28" i="95"/>
  <c r="A27" i="95"/>
  <c r="A26" i="95"/>
  <c r="A25" i="95"/>
  <c r="A24" i="95"/>
  <c r="A23" i="95"/>
  <c r="A22" i="95"/>
  <c r="A21" i="95"/>
  <c r="A20" i="95"/>
  <c r="A92" i="94"/>
  <c r="A91" i="94"/>
  <c r="A90" i="94"/>
  <c r="A89" i="94"/>
  <c r="A88" i="94"/>
  <c r="A87" i="94"/>
  <c r="A86" i="94"/>
  <c r="A85" i="94"/>
  <c r="A84" i="94"/>
  <c r="A83" i="94"/>
  <c r="A82" i="94"/>
  <c r="A81" i="94"/>
  <c r="A80" i="94"/>
  <c r="A79" i="94"/>
  <c r="A78" i="94"/>
  <c r="A77" i="94"/>
  <c r="A76" i="94"/>
  <c r="A75" i="94"/>
  <c r="A74" i="94"/>
  <c r="A73" i="94"/>
  <c r="A72" i="94"/>
  <c r="A71" i="94"/>
  <c r="A70" i="94"/>
  <c r="A69" i="94"/>
  <c r="A68" i="94"/>
  <c r="A67" i="94"/>
  <c r="A66" i="94"/>
  <c r="A65" i="94"/>
  <c r="A64" i="94"/>
  <c r="A63" i="94"/>
  <c r="A62" i="94"/>
  <c r="A61" i="94"/>
  <c r="A60" i="94"/>
  <c r="A59" i="94"/>
  <c r="A58" i="94"/>
  <c r="A57" i="94"/>
  <c r="A56" i="94"/>
  <c r="A55" i="94"/>
  <c r="A54" i="94"/>
  <c r="A53" i="94"/>
  <c r="A52" i="94"/>
  <c r="A51" i="94"/>
  <c r="A50" i="94"/>
  <c r="A49" i="94"/>
  <c r="A48" i="94"/>
  <c r="A47" i="94"/>
  <c r="A46" i="94"/>
  <c r="A45" i="94"/>
  <c r="A44" i="94"/>
  <c r="A43" i="94"/>
  <c r="A42" i="94"/>
  <c r="A41" i="94"/>
  <c r="A40" i="94"/>
  <c r="A39" i="94"/>
  <c r="A38" i="94"/>
  <c r="A37" i="94"/>
  <c r="A36" i="94"/>
  <c r="A35" i="94"/>
  <c r="A34" i="94"/>
  <c r="A33" i="94"/>
  <c r="A32" i="94"/>
  <c r="A31" i="94"/>
  <c r="A30" i="94"/>
  <c r="A29" i="94"/>
  <c r="A28" i="94"/>
  <c r="A27" i="94"/>
  <c r="A26" i="94"/>
  <c r="A25" i="94"/>
  <c r="A24" i="94"/>
  <c r="A23" i="94"/>
  <c r="A22" i="94"/>
  <c r="A21" i="94"/>
  <c r="A20" i="94"/>
  <c r="A92" i="93"/>
  <c r="A91" i="93"/>
  <c r="A90" i="93"/>
  <c r="A89" i="93"/>
  <c r="A88" i="93"/>
  <c r="A87" i="93"/>
  <c r="A86" i="93"/>
  <c r="A85" i="93"/>
  <c r="A84" i="93"/>
  <c r="A83" i="93"/>
  <c r="A82" i="93"/>
  <c r="A81" i="93"/>
  <c r="A80" i="93"/>
  <c r="A79" i="93"/>
  <c r="A78" i="93"/>
  <c r="A77" i="93"/>
  <c r="A76" i="93"/>
  <c r="A75" i="93"/>
  <c r="A74" i="93"/>
  <c r="A73" i="93"/>
  <c r="A72" i="93"/>
  <c r="A71" i="93"/>
  <c r="A70" i="93"/>
  <c r="A69" i="93"/>
  <c r="A68" i="93"/>
  <c r="A67" i="93"/>
  <c r="A66" i="93"/>
  <c r="A65" i="93"/>
  <c r="A64" i="93"/>
  <c r="A63" i="93"/>
  <c r="A62" i="93"/>
  <c r="A61" i="93"/>
  <c r="A60" i="93"/>
  <c r="A59" i="93"/>
  <c r="A58" i="93"/>
  <c r="A57" i="93"/>
  <c r="A56" i="93"/>
  <c r="A55" i="93"/>
  <c r="A54" i="93"/>
  <c r="A53" i="93"/>
  <c r="A52" i="93"/>
  <c r="A51" i="93"/>
  <c r="A50" i="93"/>
  <c r="A49" i="93"/>
  <c r="A48" i="93"/>
  <c r="A47" i="93"/>
  <c r="A46" i="93"/>
  <c r="A45" i="93"/>
  <c r="A44" i="93"/>
  <c r="A43" i="93"/>
  <c r="A42" i="93"/>
  <c r="A41" i="93"/>
  <c r="A40" i="93"/>
  <c r="A39" i="93"/>
  <c r="A38" i="93"/>
  <c r="A37" i="93"/>
  <c r="A36" i="93"/>
  <c r="A35" i="93"/>
  <c r="A34" i="93"/>
  <c r="A33" i="93"/>
  <c r="A32" i="93"/>
  <c r="A31" i="93"/>
  <c r="A30" i="93"/>
  <c r="A29" i="93"/>
  <c r="A28" i="93"/>
  <c r="A27" i="93"/>
  <c r="A26" i="93"/>
  <c r="A25" i="93"/>
  <c r="A24" i="93"/>
  <c r="A23" i="93"/>
  <c r="A22" i="93"/>
  <c r="A21" i="93"/>
  <c r="A20" i="93"/>
  <c r="A92" i="105"/>
  <c r="A91" i="105"/>
  <c r="A90" i="105"/>
  <c r="A89" i="105"/>
  <c r="A88" i="105"/>
  <c r="A87" i="105"/>
  <c r="A86" i="105"/>
  <c r="A85" i="105"/>
  <c r="A84" i="105"/>
  <c r="A83" i="105"/>
  <c r="A82" i="105"/>
  <c r="A81" i="105"/>
  <c r="A80" i="105"/>
  <c r="A79" i="105"/>
  <c r="A78" i="105"/>
  <c r="A77" i="105"/>
  <c r="A76" i="105"/>
  <c r="A75" i="105"/>
  <c r="A74" i="105"/>
  <c r="A73" i="105"/>
  <c r="A72" i="105"/>
  <c r="A71" i="105"/>
  <c r="A70" i="105"/>
  <c r="A69" i="105"/>
  <c r="A68" i="105"/>
  <c r="A67" i="105"/>
  <c r="A66" i="105"/>
  <c r="A65" i="105"/>
  <c r="A64" i="105"/>
  <c r="A63" i="105"/>
  <c r="A62" i="105"/>
  <c r="A61" i="105"/>
  <c r="A60" i="105"/>
  <c r="A59" i="105"/>
  <c r="A58" i="105"/>
  <c r="A57" i="105"/>
  <c r="A56" i="105"/>
  <c r="A55" i="105"/>
  <c r="A54" i="105"/>
  <c r="A53" i="105"/>
  <c r="A52" i="105"/>
  <c r="A51" i="105"/>
  <c r="A50" i="105"/>
  <c r="A49" i="105"/>
  <c r="A48" i="105"/>
  <c r="A47" i="105"/>
  <c r="A46" i="105"/>
  <c r="A45" i="105"/>
  <c r="A44" i="105"/>
  <c r="A43" i="105"/>
  <c r="A42" i="105"/>
  <c r="A41" i="105"/>
  <c r="A40" i="105"/>
  <c r="A39" i="105"/>
  <c r="A38" i="105"/>
  <c r="A37" i="105"/>
  <c r="A36" i="105"/>
  <c r="A35" i="105"/>
  <c r="A34" i="105"/>
  <c r="A33" i="105"/>
  <c r="A32" i="105"/>
  <c r="A31" i="105"/>
  <c r="A30" i="105"/>
  <c r="A29" i="105"/>
  <c r="A28" i="105"/>
  <c r="A27" i="105"/>
  <c r="A26" i="105"/>
  <c r="A25" i="105"/>
  <c r="A24" i="105"/>
  <c r="A23" i="105"/>
  <c r="A22" i="105"/>
  <c r="A21" i="105"/>
  <c r="A20" i="105"/>
  <c r="A92" i="104"/>
  <c r="A91" i="104"/>
  <c r="A90" i="104"/>
  <c r="A89" i="104"/>
  <c r="A88" i="104"/>
  <c r="A87" i="104"/>
  <c r="A86" i="104"/>
  <c r="A85" i="104"/>
  <c r="A84" i="104"/>
  <c r="A83" i="104"/>
  <c r="A82" i="104"/>
  <c r="A81" i="104"/>
  <c r="A80" i="104"/>
  <c r="A79" i="104"/>
  <c r="A78" i="104"/>
  <c r="A77" i="104"/>
  <c r="A76" i="104"/>
  <c r="A75" i="104"/>
  <c r="A74" i="104"/>
  <c r="A73" i="104"/>
  <c r="A72" i="104"/>
  <c r="A71" i="104"/>
  <c r="A70" i="104"/>
  <c r="A69" i="104"/>
  <c r="A68" i="104"/>
  <c r="A67" i="104"/>
  <c r="A66" i="104"/>
  <c r="A65" i="104"/>
  <c r="A64" i="104"/>
  <c r="A63" i="104"/>
  <c r="A62" i="104"/>
  <c r="A61" i="104"/>
  <c r="A60" i="104"/>
  <c r="A59" i="104"/>
  <c r="A58" i="104"/>
  <c r="A57" i="104"/>
  <c r="A56" i="104"/>
  <c r="A55" i="104"/>
  <c r="A54" i="104"/>
  <c r="A53" i="104"/>
  <c r="A52" i="104"/>
  <c r="A51" i="104"/>
  <c r="A50" i="104"/>
  <c r="A49" i="104"/>
  <c r="A48" i="104"/>
  <c r="A47" i="104"/>
  <c r="A46" i="104"/>
  <c r="A45" i="104"/>
  <c r="A44" i="104"/>
  <c r="A43" i="104"/>
  <c r="A42" i="104"/>
  <c r="A41" i="104"/>
  <c r="A40" i="104"/>
  <c r="A39" i="104"/>
  <c r="A38" i="104"/>
  <c r="A37" i="104"/>
  <c r="A36" i="104"/>
  <c r="A35" i="104"/>
  <c r="A34" i="104"/>
  <c r="A33" i="104"/>
  <c r="A32" i="104"/>
  <c r="A31" i="104"/>
  <c r="A30" i="104"/>
  <c r="A29" i="104"/>
  <c r="A28" i="104"/>
  <c r="A27" i="104"/>
  <c r="A26" i="104"/>
  <c r="A25" i="104"/>
  <c r="A24" i="104"/>
  <c r="A23" i="104"/>
  <c r="A22" i="104"/>
  <c r="A21" i="104"/>
  <c r="A20" i="104"/>
  <c r="A92" i="103"/>
  <c r="A91" i="103"/>
  <c r="A90" i="103"/>
  <c r="A89" i="103"/>
  <c r="A88" i="103"/>
  <c r="A87" i="103"/>
  <c r="A86" i="103"/>
  <c r="A85" i="103"/>
  <c r="A84" i="103"/>
  <c r="A83" i="103"/>
  <c r="A82" i="103"/>
  <c r="A81" i="103"/>
  <c r="A80" i="103"/>
  <c r="A79" i="103"/>
  <c r="A78" i="103"/>
  <c r="A77" i="103"/>
  <c r="A76" i="103"/>
  <c r="A75" i="103"/>
  <c r="A74" i="103"/>
  <c r="A73" i="103"/>
  <c r="A72" i="103"/>
  <c r="A71" i="103"/>
  <c r="A70" i="103"/>
  <c r="A69" i="103"/>
  <c r="A68" i="103"/>
  <c r="A67" i="103"/>
  <c r="A66" i="103"/>
  <c r="A65" i="103"/>
  <c r="A64" i="103"/>
  <c r="A63" i="103"/>
  <c r="A62" i="103"/>
  <c r="A61" i="103"/>
  <c r="A60" i="103"/>
  <c r="A59" i="103"/>
  <c r="A58" i="103"/>
  <c r="A57" i="103"/>
  <c r="A56" i="103"/>
  <c r="A55" i="103"/>
  <c r="A54" i="103"/>
  <c r="A53" i="103"/>
  <c r="A52" i="103"/>
  <c r="A51" i="103"/>
  <c r="A50" i="103"/>
  <c r="A49" i="103"/>
  <c r="A48" i="103"/>
  <c r="A47" i="103"/>
  <c r="A46" i="103"/>
  <c r="A45" i="103"/>
  <c r="A44" i="103"/>
  <c r="A43" i="103"/>
  <c r="A42" i="103"/>
  <c r="A41" i="103"/>
  <c r="A40" i="103"/>
  <c r="A39" i="103"/>
  <c r="A38" i="103"/>
  <c r="A37" i="103"/>
  <c r="A36" i="103"/>
  <c r="A35" i="103"/>
  <c r="A34" i="103"/>
  <c r="A33" i="103"/>
  <c r="A32" i="103"/>
  <c r="A31" i="103"/>
  <c r="A30" i="103"/>
  <c r="A29" i="103"/>
  <c r="A28" i="103"/>
  <c r="A27" i="103"/>
  <c r="A26" i="103"/>
  <c r="A25" i="103"/>
  <c r="A24" i="103"/>
  <c r="A23" i="103"/>
  <c r="A22" i="103"/>
  <c r="A21" i="103"/>
  <c r="A20" i="103"/>
  <c r="A92" i="102"/>
  <c r="A91" i="102"/>
  <c r="A90" i="102"/>
  <c r="A89" i="102"/>
  <c r="A88" i="102"/>
  <c r="A87" i="102"/>
  <c r="A86" i="102"/>
  <c r="A85" i="102"/>
  <c r="A84" i="102"/>
  <c r="A83" i="102"/>
  <c r="A82" i="102"/>
  <c r="A81" i="102"/>
  <c r="A80" i="102"/>
  <c r="A79" i="102"/>
  <c r="A78" i="102"/>
  <c r="A77" i="102"/>
  <c r="A76" i="102"/>
  <c r="A75" i="102"/>
  <c r="A74" i="102"/>
  <c r="A73" i="102"/>
  <c r="A72" i="102"/>
  <c r="A71" i="102"/>
  <c r="A70" i="102"/>
  <c r="A69" i="102"/>
  <c r="A68" i="102"/>
  <c r="A67" i="102"/>
  <c r="A66" i="102"/>
  <c r="A65" i="102"/>
  <c r="A64" i="102"/>
  <c r="A63" i="102"/>
  <c r="A62" i="102"/>
  <c r="A61" i="102"/>
  <c r="A60" i="102"/>
  <c r="A59" i="102"/>
  <c r="A58" i="102"/>
  <c r="A57" i="102"/>
  <c r="A56" i="102"/>
  <c r="A55" i="102"/>
  <c r="A54" i="102"/>
  <c r="A53" i="102"/>
  <c r="A52" i="102"/>
  <c r="A51" i="102"/>
  <c r="A50" i="102"/>
  <c r="A49" i="102"/>
  <c r="A48" i="102"/>
  <c r="A47" i="102"/>
  <c r="A46" i="102"/>
  <c r="A45" i="102"/>
  <c r="A44" i="102"/>
  <c r="A43" i="102"/>
  <c r="A42" i="102"/>
  <c r="A41" i="102"/>
  <c r="A40" i="102"/>
  <c r="A39" i="102"/>
  <c r="A38" i="102"/>
  <c r="A37" i="102"/>
  <c r="A36" i="102"/>
  <c r="A35" i="102"/>
  <c r="A34" i="102"/>
  <c r="A33" i="102"/>
  <c r="A32" i="102"/>
  <c r="A31" i="102"/>
  <c r="A30" i="102"/>
  <c r="A29" i="102"/>
  <c r="A28" i="102"/>
  <c r="A27" i="102"/>
  <c r="A26" i="102"/>
  <c r="A25" i="102"/>
  <c r="A24" i="102"/>
  <c r="A23" i="102"/>
  <c r="A22" i="102"/>
  <c r="A21" i="102"/>
  <c r="A20" i="102"/>
  <c r="A92" i="101"/>
  <c r="A91" i="101"/>
  <c r="A90" i="101"/>
  <c r="A89" i="101"/>
  <c r="A88" i="101"/>
  <c r="A87" i="101"/>
  <c r="A86" i="101"/>
  <c r="A85" i="101"/>
  <c r="A84" i="101"/>
  <c r="A83" i="101"/>
  <c r="A82" i="101"/>
  <c r="A81" i="101"/>
  <c r="A80" i="101"/>
  <c r="A79" i="101"/>
  <c r="A78" i="101"/>
  <c r="A77" i="101"/>
  <c r="A76" i="101"/>
  <c r="A75" i="101"/>
  <c r="A74" i="101"/>
  <c r="A73" i="101"/>
  <c r="A72" i="101"/>
  <c r="A71" i="101"/>
  <c r="A70" i="101"/>
  <c r="A69" i="101"/>
  <c r="A68" i="101"/>
  <c r="A67" i="101"/>
  <c r="A66" i="101"/>
  <c r="A65" i="101"/>
  <c r="A64" i="101"/>
  <c r="A63" i="101"/>
  <c r="A62" i="101"/>
  <c r="A61" i="101"/>
  <c r="A60" i="101"/>
  <c r="A59" i="101"/>
  <c r="A58" i="101"/>
  <c r="A57" i="101"/>
  <c r="A56" i="101"/>
  <c r="A55" i="101"/>
  <c r="A54" i="101"/>
  <c r="A53" i="101"/>
  <c r="A52" i="101"/>
  <c r="A51" i="101"/>
  <c r="A50" i="101"/>
  <c r="A49" i="101"/>
  <c r="A48" i="101"/>
  <c r="A47" i="101"/>
  <c r="A46" i="101"/>
  <c r="A45" i="101"/>
  <c r="A44" i="101"/>
  <c r="A43" i="101"/>
  <c r="A42" i="101"/>
  <c r="A41" i="101"/>
  <c r="A40" i="101"/>
  <c r="A39" i="101"/>
  <c r="A38" i="101"/>
  <c r="A37" i="101"/>
  <c r="A36" i="101"/>
  <c r="A35" i="101"/>
  <c r="A34" i="101"/>
  <c r="A33" i="101"/>
  <c r="A32" i="101"/>
  <c r="A31" i="101"/>
  <c r="A30" i="101"/>
  <c r="A29" i="101"/>
  <c r="A28" i="101"/>
  <c r="A27" i="101"/>
  <c r="A26" i="101"/>
  <c r="A25" i="101"/>
  <c r="A24" i="101"/>
  <c r="A23" i="101"/>
  <c r="A22" i="101"/>
  <c r="A21" i="101"/>
  <c r="A20" i="101"/>
  <c r="A92" i="100"/>
  <c r="A91" i="100"/>
  <c r="A90" i="100"/>
  <c r="A89" i="100"/>
  <c r="A88" i="100"/>
  <c r="A87" i="100"/>
  <c r="A86" i="100"/>
  <c r="A85" i="100"/>
  <c r="A84" i="100"/>
  <c r="A83" i="100"/>
  <c r="A82" i="100"/>
  <c r="A81" i="100"/>
  <c r="A80" i="100"/>
  <c r="A79" i="100"/>
  <c r="A78" i="100"/>
  <c r="A77" i="100"/>
  <c r="A76" i="100"/>
  <c r="A75" i="100"/>
  <c r="A74" i="100"/>
  <c r="A73" i="100"/>
  <c r="A72" i="100"/>
  <c r="A71" i="100"/>
  <c r="A70" i="100"/>
  <c r="A69" i="100"/>
  <c r="A68" i="100"/>
  <c r="A67" i="100"/>
  <c r="A66" i="100"/>
  <c r="A65" i="100"/>
  <c r="A64" i="100"/>
  <c r="A63" i="100"/>
  <c r="A62" i="100"/>
  <c r="A61" i="100"/>
  <c r="A60" i="100"/>
  <c r="A59" i="100"/>
  <c r="A58" i="100"/>
  <c r="A57" i="100"/>
  <c r="A56" i="100"/>
  <c r="A55" i="100"/>
  <c r="A54" i="100"/>
  <c r="A53" i="100"/>
  <c r="A52" i="100"/>
  <c r="A51" i="100"/>
  <c r="A50" i="100"/>
  <c r="A49" i="100"/>
  <c r="A48" i="100"/>
  <c r="A47" i="100"/>
  <c r="A46" i="100"/>
  <c r="A45" i="100"/>
  <c r="A44" i="100"/>
  <c r="A43" i="100"/>
  <c r="A42" i="100"/>
  <c r="A41" i="100"/>
  <c r="A40" i="100"/>
  <c r="A39" i="100"/>
  <c r="A38" i="100"/>
  <c r="A37" i="100"/>
  <c r="A36" i="100"/>
  <c r="A35" i="100"/>
  <c r="A34" i="100"/>
  <c r="A33" i="100"/>
  <c r="A32" i="100"/>
  <c r="A31" i="100"/>
  <c r="A30" i="100"/>
  <c r="A29" i="100"/>
  <c r="A28" i="100"/>
  <c r="A27" i="100"/>
  <c r="A26" i="100"/>
  <c r="A25" i="100"/>
  <c r="A24" i="100"/>
  <c r="A23" i="100"/>
  <c r="A22" i="100"/>
  <c r="A21" i="100"/>
  <c r="A20" i="100"/>
  <c r="A92" i="85"/>
  <c r="A91" i="85"/>
  <c r="A90" i="85"/>
  <c r="A89" i="85"/>
  <c r="A88" i="85"/>
  <c r="A87" i="85"/>
  <c r="A86" i="85"/>
  <c r="A85" i="85"/>
  <c r="A84" i="85"/>
  <c r="A83" i="85"/>
  <c r="A82" i="85"/>
  <c r="A81" i="85"/>
  <c r="A80" i="85"/>
  <c r="A79" i="85"/>
  <c r="A78" i="85"/>
  <c r="A77" i="85"/>
  <c r="A76" i="85"/>
  <c r="A75" i="85"/>
  <c r="A74" i="85"/>
  <c r="A73" i="85"/>
  <c r="A72" i="85"/>
  <c r="A71" i="85"/>
  <c r="A70" i="85"/>
  <c r="A69" i="85"/>
  <c r="A68" i="85"/>
  <c r="A67" i="85"/>
  <c r="A66" i="85"/>
  <c r="A65" i="85"/>
  <c r="A64" i="85"/>
  <c r="A63" i="85"/>
  <c r="A62" i="85"/>
  <c r="A61" i="85"/>
  <c r="A60" i="85"/>
  <c r="A59" i="85"/>
  <c r="A58" i="85"/>
  <c r="A57" i="85"/>
  <c r="A56" i="85"/>
  <c r="A55" i="85"/>
  <c r="A54" i="85"/>
  <c r="A53" i="85"/>
  <c r="A52" i="85"/>
  <c r="A51" i="85"/>
  <c r="A50" i="85"/>
  <c r="A49" i="85"/>
  <c r="A48" i="85"/>
  <c r="A47" i="85"/>
  <c r="A46" i="85"/>
  <c r="A45" i="85"/>
  <c r="A44" i="85"/>
  <c r="A43" i="85"/>
  <c r="A42" i="85"/>
  <c r="A41" i="85"/>
  <c r="A40" i="85"/>
  <c r="A39" i="85"/>
  <c r="A38" i="85"/>
  <c r="A37" i="85"/>
  <c r="A36" i="85"/>
  <c r="A35" i="85"/>
  <c r="A34" i="85"/>
  <c r="A33" i="85"/>
  <c r="A32" i="85"/>
  <c r="A31" i="85"/>
  <c r="A30" i="85"/>
  <c r="A29" i="85"/>
  <c r="A28" i="85"/>
  <c r="A27" i="85"/>
  <c r="A26" i="85"/>
  <c r="A25" i="85"/>
  <c r="A24" i="85"/>
  <c r="A23" i="85"/>
  <c r="A22" i="85"/>
  <c r="A21" i="85"/>
  <c r="A20" i="85"/>
  <c r="A92" i="84"/>
  <c r="A91" i="84"/>
  <c r="A90" i="84"/>
  <c r="A89" i="84"/>
  <c r="A88" i="84"/>
  <c r="A87" i="84"/>
  <c r="A86" i="84"/>
  <c r="A85" i="84"/>
  <c r="A84" i="84"/>
  <c r="A83" i="84"/>
  <c r="A82" i="84"/>
  <c r="A81" i="84"/>
  <c r="A80" i="84"/>
  <c r="A79" i="84"/>
  <c r="A78" i="84"/>
  <c r="A77" i="84"/>
  <c r="A76" i="84"/>
  <c r="A75" i="84"/>
  <c r="A74" i="84"/>
  <c r="A73" i="84"/>
  <c r="A72" i="84"/>
  <c r="A71" i="84"/>
  <c r="A70" i="84"/>
  <c r="A69" i="84"/>
  <c r="A68" i="84"/>
  <c r="A67" i="84"/>
  <c r="A66" i="84"/>
  <c r="A65" i="84"/>
  <c r="A64" i="84"/>
  <c r="A63" i="84"/>
  <c r="A62" i="84"/>
  <c r="A61" i="84"/>
  <c r="A60" i="84"/>
  <c r="A59" i="84"/>
  <c r="A58" i="84"/>
  <c r="A57" i="84"/>
  <c r="A56" i="84"/>
  <c r="A55" i="84"/>
  <c r="A54" i="84"/>
  <c r="A53" i="84"/>
  <c r="A52" i="84"/>
  <c r="A51" i="84"/>
  <c r="A50" i="84"/>
  <c r="A49" i="84"/>
  <c r="A48" i="84"/>
  <c r="A47" i="84"/>
  <c r="A46" i="84"/>
  <c r="A45" i="84"/>
  <c r="A44" i="84"/>
  <c r="A43" i="84"/>
  <c r="A42" i="84"/>
  <c r="A41" i="84"/>
  <c r="A40" i="84"/>
  <c r="A39" i="84"/>
  <c r="A38" i="84"/>
  <c r="A37" i="84"/>
  <c r="A36" i="84"/>
  <c r="A35" i="84"/>
  <c r="A34" i="84"/>
  <c r="A33" i="84"/>
  <c r="A32" i="84"/>
  <c r="A31" i="84"/>
  <c r="A30" i="84"/>
  <c r="A29" i="84"/>
  <c r="A28" i="84"/>
  <c r="A27" i="84"/>
  <c r="A26" i="84"/>
  <c r="A25" i="84"/>
  <c r="A24" i="84"/>
  <c r="A23" i="84"/>
  <c r="A22" i="84"/>
  <c r="A21" i="84"/>
  <c r="A20" i="84"/>
  <c r="A92" i="83"/>
  <c r="A91" i="83"/>
  <c r="A90" i="83"/>
  <c r="A89" i="83"/>
  <c r="A88" i="83"/>
  <c r="A87" i="83"/>
  <c r="A86" i="83"/>
  <c r="A85" i="83"/>
  <c r="A84" i="83"/>
  <c r="A83" i="83"/>
  <c r="A82" i="83"/>
  <c r="A81" i="83"/>
  <c r="A80" i="83"/>
  <c r="A79" i="83"/>
  <c r="A78" i="83"/>
  <c r="A77" i="83"/>
  <c r="A76" i="83"/>
  <c r="A75" i="83"/>
  <c r="A74" i="83"/>
  <c r="A73" i="83"/>
  <c r="A72" i="83"/>
  <c r="A71" i="83"/>
  <c r="A70" i="83"/>
  <c r="A69" i="83"/>
  <c r="A68" i="83"/>
  <c r="A67" i="83"/>
  <c r="A66" i="83"/>
  <c r="A65" i="83"/>
  <c r="A64" i="83"/>
  <c r="A63" i="83"/>
  <c r="A62" i="83"/>
  <c r="A61" i="83"/>
  <c r="A60" i="83"/>
  <c r="A59" i="83"/>
  <c r="A58" i="83"/>
  <c r="A57" i="83"/>
  <c r="A56" i="83"/>
  <c r="A55" i="83"/>
  <c r="A54" i="83"/>
  <c r="A53" i="83"/>
  <c r="A52" i="83"/>
  <c r="A51" i="83"/>
  <c r="A50" i="83"/>
  <c r="A49" i="83"/>
  <c r="A48" i="83"/>
  <c r="A47" i="83"/>
  <c r="A46" i="83"/>
  <c r="A45" i="83"/>
  <c r="A44" i="83"/>
  <c r="A43" i="83"/>
  <c r="A42" i="83"/>
  <c r="A41" i="83"/>
  <c r="A40" i="83"/>
  <c r="A39" i="83"/>
  <c r="A38" i="83"/>
  <c r="A37" i="83"/>
  <c r="A36" i="83"/>
  <c r="A35" i="83"/>
  <c r="A34" i="83"/>
  <c r="A33" i="83"/>
  <c r="A32" i="83"/>
  <c r="A31" i="83"/>
  <c r="A30" i="83"/>
  <c r="A29" i="83"/>
  <c r="A28" i="83"/>
  <c r="A27" i="83"/>
  <c r="A26" i="83"/>
  <c r="A25" i="83"/>
  <c r="A24" i="83"/>
  <c r="A23" i="83"/>
  <c r="A22" i="83"/>
  <c r="A21" i="83"/>
  <c r="A20" i="83"/>
  <c r="A92" i="82"/>
  <c r="A91" i="82"/>
  <c r="A90" i="82"/>
  <c r="A89" i="82"/>
  <c r="A88" i="82"/>
  <c r="A87" i="82"/>
  <c r="A86" i="82"/>
  <c r="A85" i="82"/>
  <c r="A84" i="82"/>
  <c r="A83" i="82"/>
  <c r="A82" i="82"/>
  <c r="A81" i="82"/>
  <c r="A80" i="82"/>
  <c r="A79" i="82"/>
  <c r="A78" i="82"/>
  <c r="A77" i="82"/>
  <c r="A76" i="82"/>
  <c r="A75" i="82"/>
  <c r="A74" i="82"/>
  <c r="A73" i="82"/>
  <c r="A72" i="82"/>
  <c r="A71" i="82"/>
  <c r="A70" i="82"/>
  <c r="A69" i="82"/>
  <c r="A68" i="82"/>
  <c r="A67" i="82"/>
  <c r="A66" i="82"/>
  <c r="A65" i="82"/>
  <c r="A64" i="82"/>
  <c r="A63" i="82"/>
  <c r="A62" i="82"/>
  <c r="A61" i="82"/>
  <c r="A60" i="82"/>
  <c r="A59" i="82"/>
  <c r="A58" i="82"/>
  <c r="A57" i="82"/>
  <c r="A56" i="82"/>
  <c r="A55" i="82"/>
  <c r="A54" i="82"/>
  <c r="A53" i="82"/>
  <c r="A52" i="82"/>
  <c r="A51" i="82"/>
  <c r="A50" i="82"/>
  <c r="A49" i="82"/>
  <c r="A48" i="82"/>
  <c r="A47" i="82"/>
  <c r="A46" i="82"/>
  <c r="A45" i="82"/>
  <c r="A44" i="82"/>
  <c r="A43" i="82"/>
  <c r="A42" i="82"/>
  <c r="A41" i="82"/>
  <c r="A40" i="82"/>
  <c r="A39" i="82"/>
  <c r="A38" i="82"/>
  <c r="A37" i="82"/>
  <c r="A36" i="82"/>
  <c r="A35" i="82"/>
  <c r="A34" i="82"/>
  <c r="A33" i="82"/>
  <c r="A32" i="82"/>
  <c r="A31" i="82"/>
  <c r="A30" i="82"/>
  <c r="A29" i="82"/>
  <c r="A28" i="82"/>
  <c r="A27" i="82"/>
  <c r="A26" i="82"/>
  <c r="A25" i="82"/>
  <c r="A24" i="82"/>
  <c r="A23" i="82"/>
  <c r="A22" i="82"/>
  <c r="A21" i="82"/>
  <c r="A20" i="82"/>
  <c r="A92" i="81"/>
  <c r="A91" i="81"/>
  <c r="A90" i="81"/>
  <c r="A89" i="81"/>
  <c r="A88" i="81"/>
  <c r="A87" i="81"/>
  <c r="A86" i="81"/>
  <c r="A85" i="81"/>
  <c r="A84" i="81"/>
  <c r="A83" i="81"/>
  <c r="A82" i="81"/>
  <c r="A81" i="81"/>
  <c r="A80" i="81"/>
  <c r="A79" i="81"/>
  <c r="A78" i="81"/>
  <c r="A77" i="81"/>
  <c r="A76" i="81"/>
  <c r="A75" i="81"/>
  <c r="A74" i="81"/>
  <c r="A73" i="81"/>
  <c r="A72" i="81"/>
  <c r="A71" i="81"/>
  <c r="A70" i="81"/>
  <c r="A69" i="81"/>
  <c r="A68" i="81"/>
  <c r="A67" i="81"/>
  <c r="A66" i="81"/>
  <c r="A65" i="81"/>
  <c r="A64" i="81"/>
  <c r="A63" i="81"/>
  <c r="A62" i="81"/>
  <c r="A61" i="81"/>
  <c r="A60" i="81"/>
  <c r="A59" i="81"/>
  <c r="A58" i="81"/>
  <c r="A57" i="81"/>
  <c r="A56" i="81"/>
  <c r="A55" i="81"/>
  <c r="A54" i="81"/>
  <c r="A53" i="81"/>
  <c r="A52" i="81"/>
  <c r="A51" i="81"/>
  <c r="A50" i="81"/>
  <c r="A49" i="81"/>
  <c r="A48" i="81"/>
  <c r="A47" i="81"/>
  <c r="A46" i="81"/>
  <c r="A45" i="81"/>
  <c r="A44" i="81"/>
  <c r="A43" i="81"/>
  <c r="A42" i="81"/>
  <c r="A41" i="81"/>
  <c r="A40" i="81"/>
  <c r="A39" i="81"/>
  <c r="A38" i="81"/>
  <c r="A37" i="81"/>
  <c r="A36" i="81"/>
  <c r="A35" i="81"/>
  <c r="A34" i="81"/>
  <c r="A33" i="81"/>
  <c r="A32" i="81"/>
  <c r="A31" i="81"/>
  <c r="A30" i="81"/>
  <c r="A29" i="81"/>
  <c r="A28" i="81"/>
  <c r="A27" i="81"/>
  <c r="A26" i="81"/>
  <c r="A25" i="81"/>
  <c r="A24" i="81"/>
  <c r="A23" i="81"/>
  <c r="A22" i="81"/>
  <c r="A21" i="81"/>
  <c r="A20" i="81"/>
  <c r="A92" i="80"/>
  <c r="A91" i="80"/>
  <c r="A90" i="80"/>
  <c r="A89" i="80"/>
  <c r="A88" i="80"/>
  <c r="A87" i="80"/>
  <c r="A86" i="80"/>
  <c r="A85" i="80"/>
  <c r="A84" i="80"/>
  <c r="A83" i="80"/>
  <c r="A82" i="80"/>
  <c r="A81" i="80"/>
  <c r="A80" i="80"/>
  <c r="A79" i="80"/>
  <c r="A78" i="80"/>
  <c r="A77" i="80"/>
  <c r="A76" i="80"/>
  <c r="A75" i="80"/>
  <c r="A74" i="80"/>
  <c r="A73" i="80"/>
  <c r="A72" i="80"/>
  <c r="A71" i="80"/>
  <c r="A70" i="80"/>
  <c r="A69" i="80"/>
  <c r="A68" i="80"/>
  <c r="A67" i="80"/>
  <c r="A66" i="80"/>
  <c r="A65" i="80"/>
  <c r="A64" i="80"/>
  <c r="A63" i="80"/>
  <c r="A62" i="80"/>
  <c r="A61" i="80"/>
  <c r="A60" i="80"/>
  <c r="A59" i="80"/>
  <c r="A58" i="80"/>
  <c r="A57" i="80"/>
  <c r="A56" i="80"/>
  <c r="A55" i="80"/>
  <c r="A54" i="80"/>
  <c r="A53" i="80"/>
  <c r="A52" i="80"/>
  <c r="A51" i="80"/>
  <c r="A50" i="80"/>
  <c r="A49" i="80"/>
  <c r="A48" i="80"/>
  <c r="A47" i="80"/>
  <c r="A46" i="80"/>
  <c r="A45" i="80"/>
  <c r="A44" i="80"/>
  <c r="A43" i="80"/>
  <c r="A42" i="80"/>
  <c r="A41" i="80"/>
  <c r="A40" i="80"/>
  <c r="A39" i="80"/>
  <c r="A38" i="80"/>
  <c r="A37" i="80"/>
  <c r="A36" i="80"/>
  <c r="A35" i="80"/>
  <c r="A34" i="80"/>
  <c r="A33" i="80"/>
  <c r="A32" i="80"/>
  <c r="A31" i="80"/>
  <c r="A30" i="80"/>
  <c r="A29" i="80"/>
  <c r="A28" i="80"/>
  <c r="A27" i="80"/>
  <c r="A26" i="80"/>
  <c r="A25" i="80"/>
  <c r="A24" i="80"/>
  <c r="A23" i="80"/>
  <c r="A22" i="80"/>
  <c r="A21" i="80"/>
  <c r="A20" i="80"/>
  <c r="A91" i="72"/>
  <c r="A90" i="72"/>
  <c r="A89" i="72"/>
  <c r="A88" i="72"/>
  <c r="A87" i="72"/>
  <c r="A86" i="72"/>
  <c r="A85" i="72"/>
  <c r="A84" i="72"/>
  <c r="A83" i="72"/>
  <c r="A82" i="72"/>
  <c r="A81" i="72"/>
  <c r="A80" i="72"/>
  <c r="A79" i="72"/>
  <c r="A78" i="72"/>
  <c r="A77" i="72"/>
  <c r="A76" i="72"/>
  <c r="A75" i="72"/>
  <c r="A74" i="72"/>
  <c r="A73" i="72"/>
  <c r="A72" i="72"/>
  <c r="A71" i="72"/>
  <c r="A70" i="72"/>
  <c r="A69" i="72"/>
  <c r="A68" i="72"/>
  <c r="A67" i="72"/>
  <c r="A66" i="72"/>
  <c r="A65" i="72"/>
  <c r="A64" i="72"/>
  <c r="A63" i="72"/>
  <c r="A62" i="72"/>
  <c r="A61" i="72"/>
  <c r="A60" i="72"/>
  <c r="A59" i="72"/>
  <c r="A58" i="72"/>
  <c r="A57" i="72"/>
  <c r="A56" i="72"/>
  <c r="A55" i="72"/>
  <c r="A54" i="72"/>
  <c r="A53" i="72"/>
  <c r="A52" i="72"/>
  <c r="A51" i="72"/>
  <c r="A50" i="72"/>
  <c r="A49" i="72"/>
  <c r="A48" i="72"/>
  <c r="A47" i="72"/>
  <c r="A46" i="72"/>
  <c r="A45" i="72"/>
  <c r="A44" i="72"/>
  <c r="A43" i="72"/>
  <c r="A42" i="72"/>
  <c r="A41" i="72"/>
  <c r="A40" i="72"/>
  <c r="A39" i="72"/>
  <c r="A38" i="72"/>
  <c r="A37" i="72"/>
  <c r="A36" i="72"/>
  <c r="A35" i="72"/>
  <c r="A34" i="72"/>
  <c r="A33" i="72"/>
  <c r="A32" i="72"/>
  <c r="A31" i="72"/>
  <c r="A30" i="72"/>
  <c r="A29" i="72"/>
  <c r="A28" i="72"/>
  <c r="A27" i="72"/>
  <c r="A26" i="72"/>
  <c r="A25" i="72"/>
  <c r="A24" i="72"/>
  <c r="A23" i="72"/>
  <c r="A22" i="72"/>
  <c r="A21" i="72"/>
  <c r="A20" i="72"/>
  <c r="A19" i="72"/>
  <c r="A91" i="71"/>
  <c r="A90" i="71"/>
  <c r="A89" i="71"/>
  <c r="A88" i="71"/>
  <c r="A87" i="71"/>
  <c r="A86" i="71"/>
  <c r="A85" i="71"/>
  <c r="A84" i="71"/>
  <c r="A83" i="71"/>
  <c r="A82" i="71"/>
  <c r="A81" i="71"/>
  <c r="A80" i="71"/>
  <c r="A79" i="71"/>
  <c r="A78" i="71"/>
  <c r="A77" i="71"/>
  <c r="A76" i="71"/>
  <c r="A75" i="71"/>
  <c r="A74" i="71"/>
  <c r="A73" i="71"/>
  <c r="A72" i="71"/>
  <c r="A71" i="71"/>
  <c r="A70" i="71"/>
  <c r="A69" i="71"/>
  <c r="A68" i="71"/>
  <c r="A67" i="71"/>
  <c r="A66" i="71"/>
  <c r="A65" i="71"/>
  <c r="A64" i="71"/>
  <c r="A63" i="71"/>
  <c r="A62" i="71"/>
  <c r="A61" i="71"/>
  <c r="A60" i="71"/>
  <c r="A59" i="71"/>
  <c r="A58" i="71"/>
  <c r="A57" i="71"/>
  <c r="A56" i="71"/>
  <c r="A55" i="71"/>
  <c r="A54" i="71"/>
  <c r="A53" i="71"/>
  <c r="A52" i="71"/>
  <c r="A51" i="71"/>
  <c r="A50" i="71"/>
  <c r="A49" i="71"/>
  <c r="A48" i="71"/>
  <c r="A47" i="71"/>
  <c r="A46" i="71"/>
  <c r="A45" i="71"/>
  <c r="A44" i="71"/>
  <c r="A43" i="71"/>
  <c r="A42" i="71"/>
  <c r="A41" i="71"/>
  <c r="A40" i="71"/>
  <c r="A39" i="71"/>
  <c r="A38" i="71"/>
  <c r="A37" i="71"/>
  <c r="A36" i="71"/>
  <c r="A35" i="71"/>
  <c r="A34" i="71"/>
  <c r="A33" i="71"/>
  <c r="A32" i="71"/>
  <c r="A31" i="71"/>
  <c r="A30" i="71"/>
  <c r="A29" i="71"/>
  <c r="A28" i="71"/>
  <c r="A27" i="71"/>
  <c r="A26" i="71"/>
  <c r="A25" i="71"/>
  <c r="A24" i="71"/>
  <c r="A23" i="71"/>
  <c r="A22" i="71"/>
  <c r="A21" i="71"/>
  <c r="A20" i="71"/>
  <c r="A19" i="71"/>
  <c r="A91" i="70"/>
  <c r="A90" i="70"/>
  <c r="A89" i="70"/>
  <c r="A88" i="70"/>
  <c r="A87" i="70"/>
  <c r="A86" i="70"/>
  <c r="A85" i="70"/>
  <c r="A84" i="70"/>
  <c r="A83" i="70"/>
  <c r="A82" i="70"/>
  <c r="A81" i="70"/>
  <c r="A80" i="70"/>
  <c r="A79" i="70"/>
  <c r="A78" i="70"/>
  <c r="A77" i="70"/>
  <c r="A76" i="70"/>
  <c r="A75" i="70"/>
  <c r="A74" i="70"/>
  <c r="A73" i="70"/>
  <c r="A72" i="70"/>
  <c r="A71" i="70"/>
  <c r="A70" i="70"/>
  <c r="A69" i="70"/>
  <c r="A68" i="70"/>
  <c r="A67" i="70"/>
  <c r="A66" i="70"/>
  <c r="A65" i="70"/>
  <c r="A64" i="70"/>
  <c r="A63" i="70"/>
  <c r="A62" i="70"/>
  <c r="A61" i="70"/>
  <c r="A60" i="70"/>
  <c r="A59" i="70"/>
  <c r="A58" i="70"/>
  <c r="A57" i="70"/>
  <c r="A56" i="70"/>
  <c r="A55" i="70"/>
  <c r="A54" i="70"/>
  <c r="A53" i="70"/>
  <c r="A52" i="70"/>
  <c r="A51" i="70"/>
  <c r="A50" i="70"/>
  <c r="A49" i="70"/>
  <c r="A48" i="70"/>
  <c r="A47" i="70"/>
  <c r="A46" i="70"/>
  <c r="A45" i="70"/>
  <c r="A44" i="70"/>
  <c r="A43" i="70"/>
  <c r="A42" i="70"/>
  <c r="A41" i="70"/>
  <c r="A40" i="70"/>
  <c r="A39" i="70"/>
  <c r="A38" i="70"/>
  <c r="A37" i="70"/>
  <c r="A36" i="70"/>
  <c r="A35" i="70"/>
  <c r="A34" i="70"/>
  <c r="A33" i="70"/>
  <c r="A32" i="70"/>
  <c r="A31" i="70"/>
  <c r="A30" i="70"/>
  <c r="A29" i="70"/>
  <c r="A28" i="70"/>
  <c r="A27" i="70"/>
  <c r="A26" i="70"/>
  <c r="A25" i="70"/>
  <c r="A24" i="70"/>
  <c r="A23" i="70"/>
  <c r="A22" i="70"/>
  <c r="A21" i="70"/>
  <c r="A20" i="70"/>
  <c r="A19" i="70"/>
  <c r="A91" i="69"/>
  <c r="A90" i="69"/>
  <c r="A89" i="69"/>
  <c r="A88" i="69"/>
  <c r="A87" i="69"/>
  <c r="A86" i="69"/>
  <c r="A85" i="69"/>
  <c r="A84" i="69"/>
  <c r="A83" i="69"/>
  <c r="A82" i="69"/>
  <c r="A81" i="69"/>
  <c r="A80" i="69"/>
  <c r="A79" i="69"/>
  <c r="A78" i="69"/>
  <c r="A77" i="69"/>
  <c r="A76" i="69"/>
  <c r="A75" i="69"/>
  <c r="A74" i="69"/>
  <c r="A73" i="69"/>
  <c r="A72" i="69"/>
  <c r="A71" i="69"/>
  <c r="A70" i="69"/>
  <c r="A69" i="69"/>
  <c r="A68" i="69"/>
  <c r="A67" i="69"/>
  <c r="A66" i="69"/>
  <c r="A65" i="69"/>
  <c r="A64" i="69"/>
  <c r="A63" i="69"/>
  <c r="A62" i="69"/>
  <c r="A61" i="69"/>
  <c r="A60" i="69"/>
  <c r="A59" i="69"/>
  <c r="A58" i="69"/>
  <c r="A57" i="69"/>
  <c r="A56" i="69"/>
  <c r="A55" i="69"/>
  <c r="A54" i="69"/>
  <c r="A53" i="69"/>
  <c r="A52" i="69"/>
  <c r="A51" i="69"/>
  <c r="A50" i="69"/>
  <c r="A49" i="69"/>
  <c r="A48" i="69"/>
  <c r="A47" i="69"/>
  <c r="A46" i="69"/>
  <c r="A45" i="69"/>
  <c r="A44" i="69"/>
  <c r="A43" i="69"/>
  <c r="A42" i="69"/>
  <c r="A41" i="69"/>
  <c r="A40" i="69"/>
  <c r="A39" i="69"/>
  <c r="A38" i="69"/>
  <c r="A37" i="69"/>
  <c r="A36" i="69"/>
  <c r="A35" i="69"/>
  <c r="A34" i="69"/>
  <c r="A33" i="69"/>
  <c r="A32" i="69"/>
  <c r="A31" i="69"/>
  <c r="A30" i="69"/>
  <c r="A29" i="69"/>
  <c r="A28" i="69"/>
  <c r="A27" i="69"/>
  <c r="A26" i="69"/>
  <c r="A25" i="69"/>
  <c r="A24" i="69"/>
  <c r="A23" i="69"/>
  <c r="A22" i="69"/>
  <c r="A21" i="69"/>
  <c r="A20" i="69"/>
  <c r="A19" i="69"/>
  <c r="A91" i="86"/>
  <c r="A90" i="86"/>
  <c r="A89" i="86"/>
  <c r="A88" i="86"/>
  <c r="A87" i="86"/>
  <c r="A86" i="86"/>
  <c r="A85" i="86"/>
  <c r="A84" i="86"/>
  <c r="A83" i="86"/>
  <c r="A82" i="86"/>
  <c r="A81" i="86"/>
  <c r="A80" i="86"/>
  <c r="A79" i="86"/>
  <c r="A78" i="86"/>
  <c r="A77" i="86"/>
  <c r="A76" i="86"/>
  <c r="A75" i="86"/>
  <c r="A74" i="86"/>
  <c r="A73" i="86"/>
  <c r="A72" i="86"/>
  <c r="A71" i="86"/>
  <c r="A70" i="86"/>
  <c r="A69" i="86"/>
  <c r="A68" i="86"/>
  <c r="A67" i="86"/>
  <c r="A66" i="86"/>
  <c r="A65" i="86"/>
  <c r="A64" i="86"/>
  <c r="A63" i="86"/>
  <c r="A62" i="86"/>
  <c r="A61" i="86"/>
  <c r="A60" i="86"/>
  <c r="A59" i="86"/>
  <c r="A58" i="86"/>
  <c r="A57" i="86"/>
  <c r="A56" i="86"/>
  <c r="A55" i="86"/>
  <c r="A54" i="86"/>
  <c r="A53" i="86"/>
  <c r="A52" i="86"/>
  <c r="A51" i="86"/>
  <c r="A50" i="86"/>
  <c r="A49" i="86"/>
  <c r="A48" i="86"/>
  <c r="A47" i="86"/>
  <c r="A46" i="86"/>
  <c r="A45" i="86"/>
  <c r="A44" i="86"/>
  <c r="A43" i="86"/>
  <c r="A42" i="86"/>
  <c r="A41" i="86"/>
  <c r="A40" i="86"/>
  <c r="A39" i="86"/>
  <c r="A38" i="86"/>
  <c r="A37" i="86"/>
  <c r="A36" i="86"/>
  <c r="A35" i="86"/>
  <c r="A34" i="86"/>
  <c r="A33" i="86"/>
  <c r="A32" i="86"/>
  <c r="A31" i="86"/>
  <c r="A30" i="86"/>
  <c r="A29" i="86"/>
  <c r="A28" i="86"/>
  <c r="A27" i="86"/>
  <c r="A26" i="86"/>
  <c r="A25" i="86"/>
  <c r="A24" i="86"/>
  <c r="A23" i="86"/>
  <c r="A22" i="86"/>
  <c r="A21" i="86"/>
  <c r="A20" i="86"/>
  <c r="A19" i="86"/>
  <c r="A91" i="87"/>
  <c r="A90" i="87"/>
  <c r="A89" i="87"/>
  <c r="A88" i="87"/>
  <c r="A87" i="87"/>
  <c r="A86" i="87"/>
  <c r="A85" i="87"/>
  <c r="A84" i="87"/>
  <c r="A83" i="87"/>
  <c r="A82" i="87"/>
  <c r="A81" i="87"/>
  <c r="A80" i="87"/>
  <c r="A79" i="87"/>
  <c r="A78" i="87"/>
  <c r="A77" i="87"/>
  <c r="A76" i="87"/>
  <c r="A75" i="87"/>
  <c r="A74" i="87"/>
  <c r="A73" i="87"/>
  <c r="A72" i="87"/>
  <c r="A71" i="87"/>
  <c r="A70" i="87"/>
  <c r="A69" i="87"/>
  <c r="A68" i="87"/>
  <c r="A67" i="87"/>
  <c r="A66" i="87"/>
  <c r="A65" i="87"/>
  <c r="A64" i="87"/>
  <c r="A63" i="87"/>
  <c r="A62" i="87"/>
  <c r="A61" i="87"/>
  <c r="A60" i="87"/>
  <c r="A59" i="87"/>
  <c r="A58" i="87"/>
  <c r="A57" i="87"/>
  <c r="A56" i="87"/>
  <c r="A55" i="87"/>
  <c r="A54" i="87"/>
  <c r="A53" i="87"/>
  <c r="A52" i="87"/>
  <c r="A51" i="87"/>
  <c r="A50" i="87"/>
  <c r="A49" i="87"/>
  <c r="A48" i="87"/>
  <c r="A47" i="87"/>
  <c r="A46" i="87"/>
  <c r="A45" i="87"/>
  <c r="A44" i="87"/>
  <c r="A43" i="87"/>
  <c r="A42" i="87"/>
  <c r="A41" i="87"/>
  <c r="A40" i="87"/>
  <c r="A39" i="87"/>
  <c r="A38" i="87"/>
  <c r="A37" i="87"/>
  <c r="A36" i="87"/>
  <c r="A35" i="87"/>
  <c r="A34" i="87"/>
  <c r="A33" i="87"/>
  <c r="A32" i="87"/>
  <c r="A31" i="87"/>
  <c r="A30" i="87"/>
  <c r="A29" i="87"/>
  <c r="A28" i="87"/>
  <c r="A27" i="87"/>
  <c r="A26" i="87"/>
  <c r="A25" i="87"/>
  <c r="A24" i="87"/>
  <c r="A23" i="87"/>
  <c r="A22" i="87"/>
  <c r="A21" i="87"/>
  <c r="A20" i="87"/>
  <c r="A19" i="87"/>
  <c r="A91" i="68"/>
  <c r="A90" i="68"/>
  <c r="A89" i="68"/>
  <c r="A88" i="68"/>
  <c r="A87" i="68"/>
  <c r="A86" i="68"/>
  <c r="A85" i="68"/>
  <c r="A84" i="68"/>
  <c r="A83" i="68"/>
  <c r="A82" i="68"/>
  <c r="A81" i="68"/>
  <c r="A80" i="68"/>
  <c r="A79" i="68"/>
  <c r="A78" i="68"/>
  <c r="A77" i="68"/>
  <c r="A76" i="68"/>
  <c r="A75" i="68"/>
  <c r="A74" i="68"/>
  <c r="A73" i="68"/>
  <c r="A72" i="68"/>
  <c r="A71" i="68"/>
  <c r="A70" i="68"/>
  <c r="A69" i="68"/>
  <c r="A68" i="68"/>
  <c r="A67" i="68"/>
  <c r="A66" i="68"/>
  <c r="A65" i="68"/>
  <c r="A64" i="68"/>
  <c r="A63" i="68"/>
  <c r="A62" i="68"/>
  <c r="A61" i="68"/>
  <c r="A60" i="68"/>
  <c r="A59" i="68"/>
  <c r="A58" i="68"/>
  <c r="A57" i="68"/>
  <c r="A56" i="68"/>
  <c r="A55" i="68"/>
  <c r="A54" i="68"/>
  <c r="A53" i="68"/>
  <c r="A52" i="68"/>
  <c r="A51" i="68"/>
  <c r="A50" i="68"/>
  <c r="A49" i="68"/>
  <c r="A48" i="68"/>
  <c r="A47" i="68"/>
  <c r="A46" i="68"/>
  <c r="A45" i="68"/>
  <c r="A44" i="68"/>
  <c r="A43" i="68"/>
  <c r="A42" i="68"/>
  <c r="A41" i="68"/>
  <c r="A40" i="68"/>
  <c r="A39" i="68"/>
  <c r="A38" i="68"/>
  <c r="A37" i="68"/>
  <c r="A36" i="68"/>
  <c r="A35" i="68"/>
  <c r="A34" i="68"/>
  <c r="A33" i="68"/>
  <c r="A32" i="68"/>
  <c r="A31" i="68"/>
  <c r="A30" i="68"/>
  <c r="A29" i="68"/>
  <c r="A28" i="68"/>
  <c r="A27" i="68"/>
  <c r="A26" i="68"/>
  <c r="A25" i="68"/>
  <c r="A24" i="68"/>
  <c r="A23" i="68"/>
  <c r="A22" i="68"/>
  <c r="A21" i="68"/>
  <c r="A20" i="68"/>
  <c r="A19" i="68"/>
  <c r="A91" i="67"/>
  <c r="A90" i="67"/>
  <c r="A89" i="67"/>
  <c r="A88" i="67"/>
  <c r="A87" i="67"/>
  <c r="A86" i="67"/>
  <c r="A85" i="67"/>
  <c r="A84" i="67"/>
  <c r="A83" i="67"/>
  <c r="A82" i="67"/>
  <c r="A81" i="67"/>
  <c r="A80" i="67"/>
  <c r="A79" i="67"/>
  <c r="A78" i="67"/>
  <c r="A77" i="67"/>
  <c r="A76" i="67"/>
  <c r="A75" i="67"/>
  <c r="A74" i="67"/>
  <c r="A73" i="67"/>
  <c r="A72" i="67"/>
  <c r="A71" i="67"/>
  <c r="A70" i="67"/>
  <c r="A69" i="67"/>
  <c r="A68" i="67"/>
  <c r="A67" i="67"/>
  <c r="A66" i="67"/>
  <c r="A65" i="67"/>
  <c r="A64" i="67"/>
  <c r="A63" i="67"/>
  <c r="A62" i="67"/>
  <c r="A61" i="67"/>
  <c r="A60" i="67"/>
  <c r="A59" i="67"/>
  <c r="A58" i="67"/>
  <c r="A57" i="67"/>
  <c r="A56" i="67"/>
  <c r="A55" i="67"/>
  <c r="A54" i="67"/>
  <c r="A53" i="67"/>
  <c r="A52" i="67"/>
  <c r="A51" i="67"/>
  <c r="A50" i="67"/>
  <c r="A49" i="67"/>
  <c r="A48" i="67"/>
  <c r="A47" i="67"/>
  <c r="A46" i="67"/>
  <c r="A45" i="67"/>
  <c r="A44" i="67"/>
  <c r="A43" i="67"/>
  <c r="A42" i="67"/>
  <c r="A41" i="67"/>
  <c r="A40" i="67"/>
  <c r="A39" i="67"/>
  <c r="A38" i="67"/>
  <c r="A37" i="67"/>
  <c r="A36" i="67"/>
  <c r="A35" i="67"/>
  <c r="A34" i="67"/>
  <c r="A33" i="67"/>
  <c r="A32" i="67"/>
  <c r="A31" i="67"/>
  <c r="A30" i="67"/>
  <c r="A29" i="67"/>
  <c r="A28" i="67"/>
  <c r="A27" i="67"/>
  <c r="A26" i="67"/>
  <c r="A25" i="67"/>
  <c r="A24" i="67"/>
  <c r="A23" i="67"/>
  <c r="A22" i="67"/>
  <c r="A21" i="67"/>
  <c r="A20" i="67"/>
  <c r="A19" i="67"/>
  <c r="A91" i="66"/>
  <c r="A90" i="66"/>
  <c r="A89" i="66"/>
  <c r="A88" i="66"/>
  <c r="A87" i="66"/>
  <c r="A86" i="66"/>
  <c r="A85" i="66"/>
  <c r="A84" i="66"/>
  <c r="A83" i="66"/>
  <c r="A82" i="66"/>
  <c r="A81" i="66"/>
  <c r="A80" i="66"/>
  <c r="A79" i="66"/>
  <c r="A78" i="66"/>
  <c r="A77" i="66"/>
  <c r="A76" i="66"/>
  <c r="A75" i="66"/>
  <c r="A74" i="66"/>
  <c r="A73" i="66"/>
  <c r="A72" i="66"/>
  <c r="A71" i="66"/>
  <c r="A70" i="66"/>
  <c r="A69" i="66"/>
  <c r="A68" i="66"/>
  <c r="A67" i="66"/>
  <c r="A66" i="66"/>
  <c r="A65" i="66"/>
  <c r="A64" i="66"/>
  <c r="A63" i="66"/>
  <c r="A62" i="66"/>
  <c r="A61" i="66"/>
  <c r="A60" i="66"/>
  <c r="A59" i="66"/>
  <c r="A58" i="66"/>
  <c r="A57" i="66"/>
  <c r="A56" i="66"/>
  <c r="A55" i="66"/>
  <c r="A54" i="66"/>
  <c r="A53" i="66"/>
  <c r="A52" i="66"/>
  <c r="A51" i="66"/>
  <c r="A50" i="66"/>
  <c r="A49" i="66"/>
  <c r="A48" i="66"/>
  <c r="A47" i="66"/>
  <c r="A46" i="66"/>
  <c r="A45" i="66"/>
  <c r="A44" i="66"/>
  <c r="A43" i="66"/>
  <c r="A42" i="66"/>
  <c r="A41" i="66"/>
  <c r="A40" i="66"/>
  <c r="A39" i="66"/>
  <c r="A38" i="66"/>
  <c r="A37" i="66"/>
  <c r="A36" i="66"/>
  <c r="A35" i="66"/>
  <c r="A34" i="66"/>
  <c r="A33" i="66"/>
  <c r="A32" i="66"/>
  <c r="A31" i="66"/>
  <c r="A30" i="66"/>
  <c r="A29" i="66"/>
  <c r="A28" i="66"/>
  <c r="A27" i="66"/>
  <c r="A26" i="66"/>
  <c r="A25" i="66"/>
  <c r="A24" i="66"/>
  <c r="A23" i="66"/>
  <c r="A22" i="66"/>
  <c r="A21" i="66"/>
  <c r="A20" i="66"/>
  <c r="A19" i="66"/>
  <c r="A91" i="65"/>
  <c r="A90" i="65"/>
  <c r="A89" i="65"/>
  <c r="A88" i="65"/>
  <c r="A87" i="65"/>
  <c r="A86" i="65"/>
  <c r="A85" i="65"/>
  <c r="A84" i="65"/>
  <c r="A83" i="65"/>
  <c r="A82" i="65"/>
  <c r="A81" i="65"/>
  <c r="A80" i="65"/>
  <c r="A79" i="65"/>
  <c r="A78" i="65"/>
  <c r="A77" i="65"/>
  <c r="A76" i="65"/>
  <c r="A75" i="65"/>
  <c r="A74" i="65"/>
  <c r="A73" i="65"/>
  <c r="A72" i="65"/>
  <c r="A71" i="65"/>
  <c r="A70" i="65"/>
  <c r="A69" i="65"/>
  <c r="A68" i="65"/>
  <c r="A67" i="65"/>
  <c r="A66" i="65"/>
  <c r="A65" i="65"/>
  <c r="A64" i="65"/>
  <c r="A63" i="65"/>
  <c r="A62" i="65"/>
  <c r="A61" i="65"/>
  <c r="A60" i="65"/>
  <c r="A59" i="65"/>
  <c r="A58" i="65"/>
  <c r="A57" i="65"/>
  <c r="A56" i="65"/>
  <c r="A55" i="65"/>
  <c r="A54" i="65"/>
  <c r="A53" i="65"/>
  <c r="A52" i="65"/>
  <c r="A51" i="65"/>
  <c r="A50" i="65"/>
  <c r="A49" i="65"/>
  <c r="A48" i="65"/>
  <c r="A47" i="65"/>
  <c r="A46" i="65"/>
  <c r="A45" i="65"/>
  <c r="A44" i="65"/>
  <c r="A43" i="65"/>
  <c r="A42" i="65"/>
  <c r="A41" i="65"/>
  <c r="A40" i="65"/>
  <c r="A39" i="65"/>
  <c r="A38" i="65"/>
  <c r="A37" i="65"/>
  <c r="A36" i="65"/>
  <c r="A35" i="65"/>
  <c r="A34" i="65"/>
  <c r="A33" i="65"/>
  <c r="A32" i="65"/>
  <c r="A31" i="65"/>
  <c r="A30" i="65"/>
  <c r="A29" i="65"/>
  <c r="A28" i="65"/>
  <c r="A27" i="65"/>
  <c r="A26" i="65"/>
  <c r="A25" i="65"/>
  <c r="A24" i="65"/>
  <c r="A23" i="65"/>
  <c r="A22" i="65"/>
  <c r="A21" i="65"/>
  <c r="A20" i="65"/>
  <c r="A19" i="65"/>
  <c r="A91" i="64"/>
  <c r="A90" i="64"/>
  <c r="A89" i="64"/>
  <c r="A88" i="64"/>
  <c r="A87" i="64"/>
  <c r="A86" i="64"/>
  <c r="A85" i="64"/>
  <c r="A84" i="64"/>
  <c r="A83" i="64"/>
  <c r="A82" i="64"/>
  <c r="A81" i="64"/>
  <c r="A80" i="64"/>
  <c r="A79" i="64"/>
  <c r="A78" i="64"/>
  <c r="A77" i="64"/>
  <c r="A76" i="64"/>
  <c r="A75" i="64"/>
  <c r="A74" i="64"/>
  <c r="A73" i="64"/>
  <c r="A72" i="64"/>
  <c r="A71" i="64"/>
  <c r="A70" i="64"/>
  <c r="A69" i="64"/>
  <c r="A68" i="64"/>
  <c r="A67" i="64"/>
  <c r="A66" i="64"/>
  <c r="A65" i="64"/>
  <c r="A64" i="64"/>
  <c r="A63" i="64"/>
  <c r="A62" i="64"/>
  <c r="A61" i="64"/>
  <c r="A60" i="64"/>
  <c r="A59" i="64"/>
  <c r="A58" i="64"/>
  <c r="A57" i="64"/>
  <c r="A56" i="64"/>
  <c r="A55" i="64"/>
  <c r="A54" i="64"/>
  <c r="A53" i="64"/>
  <c r="A52" i="64"/>
  <c r="A51" i="64"/>
  <c r="A50" i="64"/>
  <c r="A49" i="64"/>
  <c r="A48" i="64"/>
  <c r="A47" i="64"/>
  <c r="A46" i="64"/>
  <c r="A45" i="64"/>
  <c r="A44" i="64"/>
  <c r="A43" i="64"/>
  <c r="A42" i="64"/>
  <c r="A41" i="64"/>
  <c r="A40" i="64"/>
  <c r="A39" i="64"/>
  <c r="A38" i="64"/>
  <c r="A37" i="64"/>
  <c r="A36" i="64"/>
  <c r="A35" i="64"/>
  <c r="A34" i="64"/>
  <c r="A33" i="64"/>
  <c r="A32" i="64"/>
  <c r="A31" i="64"/>
  <c r="A30" i="64"/>
  <c r="A29" i="64"/>
  <c r="A28" i="64"/>
  <c r="A27" i="64"/>
  <c r="A26" i="64"/>
  <c r="A25" i="64"/>
  <c r="A24" i="64"/>
  <c r="A23" i="64"/>
  <c r="A22" i="64"/>
  <c r="A21" i="64"/>
  <c r="A20" i="64"/>
  <c r="A19" i="64"/>
  <c r="A91" i="63"/>
  <c r="A90" i="63"/>
  <c r="A89" i="63"/>
  <c r="A88" i="63"/>
  <c r="A87" i="63"/>
  <c r="A86" i="63"/>
  <c r="A85" i="63"/>
  <c r="A84" i="63"/>
  <c r="A83" i="63"/>
  <c r="A82" i="63"/>
  <c r="A81" i="63"/>
  <c r="A80" i="63"/>
  <c r="A79" i="63"/>
  <c r="A78" i="63"/>
  <c r="A77" i="63"/>
  <c r="A76" i="63"/>
  <c r="A75" i="63"/>
  <c r="A74" i="63"/>
  <c r="A73" i="63"/>
  <c r="A72" i="63"/>
  <c r="A71" i="63"/>
  <c r="A70" i="63"/>
  <c r="A69" i="63"/>
  <c r="A68" i="63"/>
  <c r="A67" i="63"/>
  <c r="A66" i="63"/>
  <c r="A65" i="63"/>
  <c r="A64" i="63"/>
  <c r="A63" i="63"/>
  <c r="A62" i="63"/>
  <c r="A61" i="63"/>
  <c r="A60" i="63"/>
  <c r="A59" i="63"/>
  <c r="A58" i="63"/>
  <c r="A57" i="63"/>
  <c r="A56" i="63"/>
  <c r="A55" i="63"/>
  <c r="A54" i="63"/>
  <c r="A53" i="63"/>
  <c r="A52" i="63"/>
  <c r="A51" i="63"/>
  <c r="A50" i="63"/>
  <c r="A49" i="63"/>
  <c r="A48" i="63"/>
  <c r="A47" i="63"/>
  <c r="A46" i="63"/>
  <c r="A45" i="63"/>
  <c r="A44" i="63"/>
  <c r="A43" i="63"/>
  <c r="A42" i="63"/>
  <c r="A41" i="63"/>
  <c r="A40" i="63"/>
  <c r="A39" i="63"/>
  <c r="A38" i="63"/>
  <c r="A37" i="63"/>
  <c r="A36" i="63"/>
  <c r="A35" i="63"/>
  <c r="A34" i="63"/>
  <c r="A33" i="63"/>
  <c r="A32" i="63"/>
  <c r="A31" i="63"/>
  <c r="A30" i="63"/>
  <c r="A29" i="63"/>
  <c r="A28" i="63"/>
  <c r="A27" i="63"/>
  <c r="A26" i="63"/>
  <c r="A25" i="63"/>
  <c r="A24" i="63"/>
  <c r="A23" i="63"/>
  <c r="A22" i="63"/>
  <c r="A21" i="63"/>
  <c r="A20" i="63"/>
  <c r="A19" i="63"/>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22" i="2"/>
  <c r="A21" i="2"/>
  <c r="A20" i="2"/>
  <c r="C1" i="98" l="1"/>
  <c r="H1" i="98"/>
  <c r="C1" i="97"/>
  <c r="H1" i="97"/>
  <c r="C1" i="96"/>
  <c r="H1" i="96"/>
  <c r="C1" i="95"/>
  <c r="H1" i="95"/>
  <c r="C1" i="94"/>
  <c r="H1" i="94"/>
  <c r="C1" i="93"/>
  <c r="H1" i="93"/>
  <c r="C1" i="105"/>
  <c r="H1" i="105"/>
  <c r="C1" i="104"/>
  <c r="H1" i="104"/>
  <c r="C1" i="103"/>
  <c r="H1" i="103"/>
  <c r="C1" i="102"/>
  <c r="H1" i="102"/>
  <c r="C1" i="101"/>
  <c r="H1" i="101"/>
  <c r="C1" i="100"/>
  <c r="H1" i="100"/>
  <c r="C1" i="92"/>
  <c r="I1" i="92"/>
  <c r="C1" i="72"/>
  <c r="I1" i="72"/>
  <c r="C1" i="71"/>
  <c r="I1" i="71"/>
  <c r="C1" i="70"/>
  <c r="I1" i="70"/>
  <c r="C1" i="69"/>
  <c r="I1" i="69"/>
  <c r="C1" i="86"/>
  <c r="I1" i="86"/>
  <c r="C1" i="87"/>
  <c r="I1" i="87"/>
  <c r="C1" i="68"/>
  <c r="I1" i="68"/>
  <c r="C1" i="67"/>
  <c r="I1" i="67"/>
  <c r="C1" i="66"/>
  <c r="I1" i="66"/>
  <c r="C1" i="65"/>
  <c r="I1" i="65"/>
  <c r="C1" i="64"/>
  <c r="I1" i="64"/>
  <c r="C1" i="63"/>
  <c r="I1" i="63"/>
  <c r="C1" i="1"/>
  <c r="H1" i="1"/>
  <c r="C1" i="2"/>
  <c r="C4" i="2"/>
  <c r="E4" i="2"/>
</calcChain>
</file>

<file path=xl/sharedStrings.xml><?xml version="1.0" encoding="utf-8"?>
<sst xmlns="http://schemas.openxmlformats.org/spreadsheetml/2006/main" count="14141" uniqueCount="989">
  <si>
    <t>Einwohner</t>
  </si>
  <si>
    <t>Insgesamt</t>
  </si>
  <si>
    <t>Davon</t>
  </si>
  <si>
    <t>unter 500</t>
  </si>
  <si>
    <t>Statistische Berichte</t>
  </si>
  <si>
    <t>Herausgabe:</t>
  </si>
  <si>
    <t>Herausgeber: Statistisches Amt Mecklenburg-Vorpommern, Lübecker Straße 287, 19059 Schwerin,</t>
  </si>
  <si>
    <t>Zeichenerklärungen und Abkürzungen</t>
  </si>
  <si>
    <t>-</t>
  </si>
  <si>
    <t>.</t>
  </si>
  <si>
    <t>Zahlenwert unbekannt oder geheim zu halten</t>
  </si>
  <si>
    <t>…</t>
  </si>
  <si>
    <t>Zahl lag bei Redaktionsschluss noch nicht vor</t>
  </si>
  <si>
    <t>x</t>
  </si>
  <si>
    <t>Aussage nicht sinnvoll oder Fragestellung nicht zutreffend</t>
  </si>
  <si>
    <t>/</t>
  </si>
  <si>
    <t>( )</t>
  </si>
  <si>
    <t>Zahl hat eingeschränkte Aussagefähigkeit</t>
  </si>
  <si>
    <t>[rot]</t>
  </si>
  <si>
    <t>Abweichungen in den Summen erklären sich aus dem Auf- und Abrunden der Einzelwerte.</t>
  </si>
  <si>
    <t>Gemeindeverbände (Haushaltsrechnungsstatistik)</t>
  </si>
  <si>
    <t>Gemeindefinanzen</t>
  </si>
  <si>
    <t>L II - j</t>
  </si>
  <si>
    <t xml:space="preserve">      Auszugsweise Vervielfältigung und Verbreitung  mit Quellenangabe gestattet.</t>
  </si>
  <si>
    <t>Seite</t>
  </si>
  <si>
    <t>Bezeichnung</t>
  </si>
  <si>
    <t>Schlüsselzuweisungen vom Land</t>
  </si>
  <si>
    <t>Lfd.
Nr.</t>
  </si>
  <si>
    <t>EUR je
Einwohner</t>
  </si>
  <si>
    <t>Tabelle 1</t>
  </si>
  <si>
    <t xml:space="preserve"> </t>
  </si>
  <si>
    <t>Tabelle 3</t>
  </si>
  <si>
    <t>Kreisfreie
Städte</t>
  </si>
  <si>
    <t>Kreis-
angehörige
Gemeinden</t>
  </si>
  <si>
    <t>Amts-
verwal-
tungen</t>
  </si>
  <si>
    <t>Kreis-
verwal-
tungen</t>
  </si>
  <si>
    <t>Tabelle 4.1</t>
  </si>
  <si>
    <t>Tabelle 2</t>
  </si>
  <si>
    <t>Tabelle 4.2</t>
  </si>
  <si>
    <t>Tabelle 4.3</t>
  </si>
  <si>
    <t>Tabelle 4.4</t>
  </si>
  <si>
    <t>Tabelle 4.5</t>
  </si>
  <si>
    <t>Tabelle 4.6</t>
  </si>
  <si>
    <t>Tabelle 4.7</t>
  </si>
  <si>
    <t>Tabelle 4.8</t>
  </si>
  <si>
    <t>Tabelle 4.9</t>
  </si>
  <si>
    <t>Tabelle 6.1</t>
  </si>
  <si>
    <t>Tabelle 6.2</t>
  </si>
  <si>
    <t>Tabelle 6.3</t>
  </si>
  <si>
    <t>Tabelle 6.4</t>
  </si>
  <si>
    <t>Tabelle 6.5</t>
  </si>
  <si>
    <t>Tabelle 6.6</t>
  </si>
  <si>
    <t>EUR je Einwohner</t>
  </si>
  <si>
    <t>Tabelle 4</t>
  </si>
  <si>
    <t>Mecklenburg-Vorpommern insgesamt</t>
  </si>
  <si>
    <t>Rostock</t>
  </si>
  <si>
    <t>Tabelle 5</t>
  </si>
  <si>
    <t>Schwerin</t>
  </si>
  <si>
    <t>Neubrandenburg</t>
  </si>
  <si>
    <t>Stralsund</t>
  </si>
  <si>
    <t>Wismar</t>
  </si>
  <si>
    <t>Greifswald</t>
  </si>
  <si>
    <t>Mecklenburgische Seenplatte</t>
  </si>
  <si>
    <t>Landkreis Rostock</t>
  </si>
  <si>
    <t>Vorpommern-Rügen</t>
  </si>
  <si>
    <t>Nordwestmecklenburg</t>
  </si>
  <si>
    <t>Vorpommern-Greifswald</t>
  </si>
  <si>
    <t>Ludwigslust-Parchim</t>
  </si>
  <si>
    <t>Tabelle 6</t>
  </si>
  <si>
    <t>Personal- und Versorgungsauszahlungen</t>
  </si>
  <si>
    <t>Auszahlungen für Sach- und Dienstleistungen</t>
  </si>
  <si>
    <t>Zinsauszahlungen</t>
  </si>
  <si>
    <t>Sonstige laufende Auszahlungen</t>
  </si>
  <si>
    <t>Abzüglich Zahlungen von gleicher Ebene</t>
  </si>
  <si>
    <t>Auszahlungen aus laufender Verwaltungstätigkeit</t>
  </si>
  <si>
    <t>Auszahlungen für den Erwerb von Sachanlage-
   vermögen</t>
  </si>
  <si>
    <t xml:space="preserve">   darunter: Auszahlungen für Baumaßnahmen</t>
  </si>
  <si>
    <t>Tilgung von Krediten bei Verwaltungen</t>
  </si>
  <si>
    <t>Sonstige Auszahlungen aus Investitionstätigkeit</t>
  </si>
  <si>
    <t>Auszahlungen aus Investitionstätigkeit</t>
  </si>
  <si>
    <t>Bereinigte Auszahlungen</t>
  </si>
  <si>
    <t>Steuern (netto)</t>
  </si>
  <si>
    <t xml:space="preserve">   darunter: Gemeindeanteil an der Einkommensteuer</t>
  </si>
  <si>
    <t>Bedarfs- und sonstige allgemeine Zuweisungen
   vom Land</t>
  </si>
  <si>
    <t>Zuweisungen und Zuschüsse für laufende Zwecke
   vom Land</t>
  </si>
  <si>
    <t>Zuweisungen und Zuschüsse für laufende Zwecke
   vom Bund</t>
  </si>
  <si>
    <t>Öffentlich-rechtliche Leistungsentgelte</t>
  </si>
  <si>
    <t>Sonstige laufende Einzahlungen</t>
  </si>
  <si>
    <t>Einzahlungen aus laufender Verwaltungstätigkeit</t>
  </si>
  <si>
    <t>Investitionszuweisungen vom Land</t>
  </si>
  <si>
    <t>Kreditaufnahme für Investitionen bei Verwaltungen</t>
  </si>
  <si>
    <t>Sonstige Einzahlungen aus Investitionstätigkeit</t>
  </si>
  <si>
    <t>Einzahlungen aus Investitionstätigkeit</t>
  </si>
  <si>
    <t>Bereinigte Einzahlungen</t>
  </si>
  <si>
    <t>Finanzierungssaldo</t>
  </si>
  <si>
    <t>Mehrauszahlungen/Mehreinzahlungen 
   aus Verwaltungstätigkeit</t>
  </si>
  <si>
    <t>Kreditaufnahmen für Investitionen am Kreditmarkt</t>
  </si>
  <si>
    <t>Tilgung von Krediten für Investitionen am Kreditmarkt</t>
  </si>
  <si>
    <t xml:space="preserve">                   Gewerbesteuer (netto)</t>
  </si>
  <si>
    <t xml:space="preserve">                   Grundsteuer</t>
  </si>
  <si>
    <t>21-24</t>
  </si>
  <si>
    <t>25-29</t>
  </si>
  <si>
    <t>Soziale
Hilfen</t>
  </si>
  <si>
    <t>davon</t>
  </si>
  <si>
    <t>31-35</t>
  </si>
  <si>
    <t>51, 52, 54</t>
  </si>
  <si>
    <t>Innere 
Verwaltung</t>
  </si>
  <si>
    <t>Sicherheit und 
Ordnung</t>
  </si>
  <si>
    <t>Schulträger-
aufgaben</t>
  </si>
  <si>
    <t>Kultur und 
Wissenschaft</t>
  </si>
  <si>
    <t>Soziales 
und 
Jugend</t>
  </si>
  <si>
    <t>Kinder-, 
Jugend- 
und 
Familien-
hilfe</t>
  </si>
  <si>
    <t>Gesund-
heit und 
Sport</t>
  </si>
  <si>
    <t>Zentrale 
Finanz-
leistungen</t>
  </si>
  <si>
    <t>53, 55-57</t>
  </si>
  <si>
    <t>Art der Auszahlungen und Einzahlungen</t>
  </si>
  <si>
    <t>Auszahlungen und Einzahlungen der Gemeinden und</t>
  </si>
  <si>
    <t>Räum-
liche 
Planung 
und Ent-
wicklung; 
Bauen 
und 
Wohnen; 
Verkehrs-
flächen 
und -anla-
gen, ÖPNV</t>
  </si>
  <si>
    <t>Ver- und 
Entsor-
gung; 
Natur- 
und Land-
schafts-
pflege; 
Umwelt-
schutz; 
Wirtschaft 
und 
Tourismus</t>
  </si>
  <si>
    <t>Davon Produktbereiche</t>
  </si>
  <si>
    <t>in Mecklenburg-Vorpommern</t>
  </si>
  <si>
    <t>Innere Verwaltung</t>
  </si>
  <si>
    <t>Sicherheit und Ordnung</t>
  </si>
  <si>
    <t>Schulträgeraufgaben</t>
  </si>
  <si>
    <t>Kultur und Wissenschaft</t>
  </si>
  <si>
    <t>Soziales und Jugend</t>
  </si>
  <si>
    <t>Gesundheit und Sport</t>
  </si>
  <si>
    <t>Räumliche Planung und Entwicklung; Bauen und Wohnen; 
Verkehrsflächen und -anlagen, ÖPNV</t>
  </si>
  <si>
    <t>Zentrale Finanzleistungen</t>
  </si>
  <si>
    <t>Tabelle 4.5.1</t>
  </si>
  <si>
    <t>Tabelle 4.5.2</t>
  </si>
  <si>
    <t>Davon: Soziale Hilfen</t>
  </si>
  <si>
    <t>Schlüssel</t>
  </si>
  <si>
    <t>1</t>
  </si>
  <si>
    <t>11</t>
  </si>
  <si>
    <t>111</t>
  </si>
  <si>
    <t>12</t>
  </si>
  <si>
    <t>121</t>
  </si>
  <si>
    <t>122</t>
  </si>
  <si>
    <t>126</t>
  </si>
  <si>
    <t>127</t>
  </si>
  <si>
    <t>128</t>
  </si>
  <si>
    <t>2</t>
  </si>
  <si>
    <t>211</t>
  </si>
  <si>
    <t>212</t>
  </si>
  <si>
    <t>214</t>
  </si>
  <si>
    <t>215</t>
  </si>
  <si>
    <t>216</t>
  </si>
  <si>
    <t>217</t>
  </si>
  <si>
    <t>218</t>
  </si>
  <si>
    <t>221</t>
  </si>
  <si>
    <t>231</t>
  </si>
  <si>
    <t>241</t>
  </si>
  <si>
    <t>242</t>
  </si>
  <si>
    <t>243</t>
  </si>
  <si>
    <t>251</t>
  </si>
  <si>
    <t>252</t>
  </si>
  <si>
    <t>253</t>
  </si>
  <si>
    <t>261</t>
  </si>
  <si>
    <t>262</t>
  </si>
  <si>
    <t>263</t>
  </si>
  <si>
    <t>271</t>
  </si>
  <si>
    <t>272</t>
  </si>
  <si>
    <t>273</t>
  </si>
  <si>
    <t>281</t>
  </si>
  <si>
    <t>291</t>
  </si>
  <si>
    <t>3</t>
  </si>
  <si>
    <t>311</t>
  </si>
  <si>
    <t>3126</t>
  </si>
  <si>
    <t>345</t>
  </si>
  <si>
    <t>4</t>
  </si>
  <si>
    <t>41</t>
  </si>
  <si>
    <t>411</t>
  </si>
  <si>
    <t>412</t>
  </si>
  <si>
    <t>414</t>
  </si>
  <si>
    <t>418</t>
  </si>
  <si>
    <t>42</t>
  </si>
  <si>
    <t>421</t>
  </si>
  <si>
    <t>424</t>
  </si>
  <si>
    <t>5</t>
  </si>
  <si>
    <t>51</t>
  </si>
  <si>
    <t>52</t>
  </si>
  <si>
    <t>548</t>
  </si>
  <si>
    <t>55</t>
  </si>
  <si>
    <t>551</t>
  </si>
  <si>
    <t>552</t>
  </si>
  <si>
    <t>553</t>
  </si>
  <si>
    <t>554</t>
  </si>
  <si>
    <t>555</t>
  </si>
  <si>
    <t>56</t>
  </si>
  <si>
    <t>561</t>
  </si>
  <si>
    <t>57</t>
  </si>
  <si>
    <t>571</t>
  </si>
  <si>
    <t>573</t>
  </si>
  <si>
    <t>575</t>
  </si>
  <si>
    <t>6</t>
  </si>
  <si>
    <t>60</t>
  </si>
  <si>
    <t>601</t>
  </si>
  <si>
    <t>6011</t>
  </si>
  <si>
    <t>6012</t>
  </si>
  <si>
    <t>6013</t>
  </si>
  <si>
    <t>602</t>
  </si>
  <si>
    <t>6021</t>
  </si>
  <si>
    <t>6022</t>
  </si>
  <si>
    <t>603</t>
  </si>
  <si>
    <t>6031</t>
  </si>
  <si>
    <t>6032</t>
  </si>
  <si>
    <t>6033</t>
  </si>
  <si>
    <t>6034</t>
  </si>
  <si>
    <t>6035</t>
  </si>
  <si>
    <t>6039</t>
  </si>
  <si>
    <t>604</t>
  </si>
  <si>
    <t>6041</t>
  </si>
  <si>
    <t>6042</t>
  </si>
  <si>
    <t>6049</t>
  </si>
  <si>
    <t>605</t>
  </si>
  <si>
    <t>6051</t>
  </si>
  <si>
    <t>6052</t>
  </si>
  <si>
    <t>6053</t>
  </si>
  <si>
    <t>61</t>
  </si>
  <si>
    <t>6111</t>
  </si>
  <si>
    <t>612</t>
  </si>
  <si>
    <t>6121</t>
  </si>
  <si>
    <t>6122</t>
  </si>
  <si>
    <t>613</t>
  </si>
  <si>
    <t>6130</t>
  </si>
  <si>
    <t>6131</t>
  </si>
  <si>
    <t>6132</t>
  </si>
  <si>
    <t>614</t>
  </si>
  <si>
    <t>6140</t>
  </si>
  <si>
    <t>6141</t>
  </si>
  <si>
    <t>6142</t>
  </si>
  <si>
    <t>6143</t>
  </si>
  <si>
    <t>6144</t>
  </si>
  <si>
    <t>6145</t>
  </si>
  <si>
    <t>6146</t>
  </si>
  <si>
    <t>6147</t>
  </si>
  <si>
    <t>6148</t>
  </si>
  <si>
    <t>6182</t>
  </si>
  <si>
    <t>619</t>
  </si>
  <si>
    <t>6191</t>
  </si>
  <si>
    <t>62</t>
  </si>
  <si>
    <t>621</t>
  </si>
  <si>
    <t>6211</t>
  </si>
  <si>
    <t>6212</t>
  </si>
  <si>
    <t>6213</t>
  </si>
  <si>
    <t>6214</t>
  </si>
  <si>
    <t>6215</t>
  </si>
  <si>
    <t>622</t>
  </si>
  <si>
    <t>6221</t>
  </si>
  <si>
    <t>6222</t>
  </si>
  <si>
    <t>6223</t>
  </si>
  <si>
    <t>6224</t>
  </si>
  <si>
    <t>6225</t>
  </si>
  <si>
    <t>623</t>
  </si>
  <si>
    <t>6230</t>
  </si>
  <si>
    <t>6231</t>
  </si>
  <si>
    <t>6232</t>
  </si>
  <si>
    <t>6233</t>
  </si>
  <si>
    <t>6234</t>
  </si>
  <si>
    <t>6235</t>
  </si>
  <si>
    <t>6236</t>
  </si>
  <si>
    <t>6237</t>
  </si>
  <si>
    <t>6238</t>
  </si>
  <si>
    <t>6291</t>
  </si>
  <si>
    <t>63</t>
  </si>
  <si>
    <t>6311</t>
  </si>
  <si>
    <t>6321</t>
  </si>
  <si>
    <t>6361</t>
  </si>
  <si>
    <t>64</t>
  </si>
  <si>
    <t>6411</t>
  </si>
  <si>
    <t>6421</t>
  </si>
  <si>
    <t>6461</t>
  </si>
  <si>
    <t>648</t>
  </si>
  <si>
    <t>6480</t>
  </si>
  <si>
    <t>6481</t>
  </si>
  <si>
    <t>6482</t>
  </si>
  <si>
    <t>6483</t>
  </si>
  <si>
    <t>6484</t>
  </si>
  <si>
    <t>6485</t>
  </si>
  <si>
    <t>6486</t>
  </si>
  <si>
    <t>6487</t>
  </si>
  <si>
    <t>6488</t>
  </si>
  <si>
    <t>65</t>
  </si>
  <si>
    <t>6511</t>
  </si>
  <si>
    <t>6521</t>
  </si>
  <si>
    <t>656</t>
  </si>
  <si>
    <t>6561</t>
  </si>
  <si>
    <t>6562</t>
  </si>
  <si>
    <t>6563</t>
  </si>
  <si>
    <t>6564</t>
  </si>
  <si>
    <t>6591</t>
  </si>
  <si>
    <t>66</t>
  </si>
  <si>
    <t>661</t>
  </si>
  <si>
    <t>6610</t>
  </si>
  <si>
    <t>6611</t>
  </si>
  <si>
    <t>6612</t>
  </si>
  <si>
    <t>6613</t>
  </si>
  <si>
    <t>6614</t>
  </si>
  <si>
    <t>6615</t>
  </si>
  <si>
    <t>6616</t>
  </si>
  <si>
    <t>6617</t>
  </si>
  <si>
    <t>6618</t>
  </si>
  <si>
    <t>6619</t>
  </si>
  <si>
    <t>6651</t>
  </si>
  <si>
    <t>6691</t>
  </si>
  <si>
    <t>67</t>
  </si>
  <si>
    <t>6711</t>
  </si>
  <si>
    <t>68</t>
  </si>
  <si>
    <t>681</t>
  </si>
  <si>
    <t>6810</t>
  </si>
  <si>
    <t>6811</t>
  </si>
  <si>
    <t>6812</t>
  </si>
  <si>
    <t>6813</t>
  </si>
  <si>
    <t>6814</t>
  </si>
  <si>
    <t>6815</t>
  </si>
  <si>
    <t>6816</t>
  </si>
  <si>
    <t>6817</t>
  </si>
  <si>
    <t>6818</t>
  </si>
  <si>
    <t>6821</t>
  </si>
  <si>
    <t>683</t>
  </si>
  <si>
    <t>6831</t>
  </si>
  <si>
    <t>6832</t>
  </si>
  <si>
    <t>684</t>
  </si>
  <si>
    <t>6842</t>
  </si>
  <si>
    <t>6843</t>
  </si>
  <si>
    <t>6844</t>
  </si>
  <si>
    <t>6845</t>
  </si>
  <si>
    <t>6846</t>
  </si>
  <si>
    <t>6847</t>
  </si>
  <si>
    <t>6848</t>
  </si>
  <si>
    <t>6851</t>
  </si>
  <si>
    <t>686</t>
  </si>
  <si>
    <t>6860</t>
  </si>
  <si>
    <t>6861</t>
  </si>
  <si>
    <t>6862</t>
  </si>
  <si>
    <t>6863</t>
  </si>
  <si>
    <t>6864</t>
  </si>
  <si>
    <t>6865</t>
  </si>
  <si>
    <t>6866</t>
  </si>
  <si>
    <t>6867</t>
  </si>
  <si>
    <t>6868</t>
  </si>
  <si>
    <t>6869</t>
  </si>
  <si>
    <t>6881</t>
  </si>
  <si>
    <t>69</t>
  </si>
  <si>
    <t>6917</t>
  </si>
  <si>
    <t>692</t>
  </si>
  <si>
    <t>6920</t>
  </si>
  <si>
    <t>6921</t>
  </si>
  <si>
    <t>6922</t>
  </si>
  <si>
    <t>6923</t>
  </si>
  <si>
    <t>6924</t>
  </si>
  <si>
    <t>6925</t>
  </si>
  <si>
    <t>6926</t>
  </si>
  <si>
    <t>6927</t>
  </si>
  <si>
    <t>6928</t>
  </si>
  <si>
    <t>6929</t>
  </si>
  <si>
    <t>6947</t>
  </si>
  <si>
    <t>695</t>
  </si>
  <si>
    <t>6950</t>
  </si>
  <si>
    <t>6951</t>
  </si>
  <si>
    <t>6952</t>
  </si>
  <si>
    <t>6953</t>
  </si>
  <si>
    <t>6954</t>
  </si>
  <si>
    <t>6955</t>
  </si>
  <si>
    <t>6956</t>
  </si>
  <si>
    <t>6957</t>
  </si>
  <si>
    <t>6958</t>
  </si>
  <si>
    <t>6959</t>
  </si>
  <si>
    <t>7</t>
  </si>
  <si>
    <t>70</t>
  </si>
  <si>
    <t>701</t>
  </si>
  <si>
    <t>7011</t>
  </si>
  <si>
    <t>7012</t>
  </si>
  <si>
    <t>7019</t>
  </si>
  <si>
    <t>702</t>
  </si>
  <si>
    <t>7021</t>
  </si>
  <si>
    <t>7022</t>
  </si>
  <si>
    <t>7029</t>
  </si>
  <si>
    <t>703</t>
  </si>
  <si>
    <t>7031</t>
  </si>
  <si>
    <t>7032</t>
  </si>
  <si>
    <t>7039</t>
  </si>
  <si>
    <t>7041</t>
  </si>
  <si>
    <t>71</t>
  </si>
  <si>
    <t>711</t>
  </si>
  <si>
    <t>7111</t>
  </si>
  <si>
    <t>7112</t>
  </si>
  <si>
    <t>7119</t>
  </si>
  <si>
    <t>713</t>
  </si>
  <si>
    <t>7131</t>
  </si>
  <si>
    <t>7132</t>
  </si>
  <si>
    <t>7139</t>
  </si>
  <si>
    <t>7141</t>
  </si>
  <si>
    <t>72</t>
  </si>
  <si>
    <t>7211</t>
  </si>
  <si>
    <t>722</t>
  </si>
  <si>
    <t>7221</t>
  </si>
  <si>
    <t>723</t>
  </si>
  <si>
    <t>7231</t>
  </si>
  <si>
    <t>7232</t>
  </si>
  <si>
    <t>7241</t>
  </si>
  <si>
    <t>725</t>
  </si>
  <si>
    <t>7251</t>
  </si>
  <si>
    <t>7255</t>
  </si>
  <si>
    <t>7261</t>
  </si>
  <si>
    <t>7271</t>
  </si>
  <si>
    <t>7281</t>
  </si>
  <si>
    <t>7291</t>
  </si>
  <si>
    <t>73</t>
  </si>
  <si>
    <t>731</t>
  </si>
  <si>
    <t>7310</t>
  </si>
  <si>
    <t>7311</t>
  </si>
  <si>
    <t>7312</t>
  </si>
  <si>
    <t>7313</t>
  </si>
  <si>
    <t>7314</t>
  </si>
  <si>
    <t>7315</t>
  </si>
  <si>
    <t>7316</t>
  </si>
  <si>
    <t>7317</t>
  </si>
  <si>
    <t>7318</t>
  </si>
  <si>
    <t>732</t>
  </si>
  <si>
    <t>7320</t>
  </si>
  <si>
    <t>7321</t>
  </si>
  <si>
    <t>7322</t>
  </si>
  <si>
    <t>7323</t>
  </si>
  <si>
    <t>7324</t>
  </si>
  <si>
    <t>7325</t>
  </si>
  <si>
    <t>7326</t>
  </si>
  <si>
    <t>7327</t>
  </si>
  <si>
    <t>7328</t>
  </si>
  <si>
    <t>733</t>
  </si>
  <si>
    <t>7331</t>
  </si>
  <si>
    <t>7332</t>
  </si>
  <si>
    <t>7339</t>
  </si>
  <si>
    <t>734</t>
  </si>
  <si>
    <t>7341</t>
  </si>
  <si>
    <t>7342</t>
  </si>
  <si>
    <t>735</t>
  </si>
  <si>
    <t>7350</t>
  </si>
  <si>
    <t>7351</t>
  </si>
  <si>
    <t>7352</t>
  </si>
  <si>
    <t>7353</t>
  </si>
  <si>
    <t>7354</t>
  </si>
  <si>
    <t>737</t>
  </si>
  <si>
    <t>7370</t>
  </si>
  <si>
    <t>7371</t>
  </si>
  <si>
    <t>7372</t>
  </si>
  <si>
    <t>7373</t>
  </si>
  <si>
    <t>7391</t>
  </si>
  <si>
    <t>74</t>
  </si>
  <si>
    <t>7411</t>
  </si>
  <si>
    <t>742</t>
  </si>
  <si>
    <t>7421</t>
  </si>
  <si>
    <t>7429</t>
  </si>
  <si>
    <t>7431</t>
  </si>
  <si>
    <t>7441</t>
  </si>
  <si>
    <t>745</t>
  </si>
  <si>
    <t>7450</t>
  </si>
  <si>
    <t>7451</t>
  </si>
  <si>
    <t>7452</t>
  </si>
  <si>
    <t>7453</t>
  </si>
  <si>
    <t>7454</t>
  </si>
  <si>
    <t>7455</t>
  </si>
  <si>
    <t>7456</t>
  </si>
  <si>
    <t>7457</t>
  </si>
  <si>
    <t>7458</t>
  </si>
  <si>
    <t>746</t>
  </si>
  <si>
    <t>7461</t>
  </si>
  <si>
    <t>748</t>
  </si>
  <si>
    <t>7481</t>
  </si>
  <si>
    <t>7482</t>
  </si>
  <si>
    <t>7483</t>
  </si>
  <si>
    <t>7484</t>
  </si>
  <si>
    <t>7491</t>
  </si>
  <si>
    <t>75</t>
  </si>
  <si>
    <t>751</t>
  </si>
  <si>
    <t>7510</t>
  </si>
  <si>
    <t>7511</t>
  </si>
  <si>
    <t>7512</t>
  </si>
  <si>
    <t>7513</t>
  </si>
  <si>
    <t>7514</t>
  </si>
  <si>
    <t>7515</t>
  </si>
  <si>
    <t>7516</t>
  </si>
  <si>
    <t>7517</t>
  </si>
  <si>
    <t>7518</t>
  </si>
  <si>
    <t>7519</t>
  </si>
  <si>
    <t>759</t>
  </si>
  <si>
    <t>7591</t>
  </si>
  <si>
    <t>7592</t>
  </si>
  <si>
    <t>7593</t>
  </si>
  <si>
    <t>7599</t>
  </si>
  <si>
    <t>77</t>
  </si>
  <si>
    <t>7711</t>
  </si>
  <si>
    <t>78</t>
  </si>
  <si>
    <t>781</t>
  </si>
  <si>
    <t>7810</t>
  </si>
  <si>
    <t>7811</t>
  </si>
  <si>
    <t>7812</t>
  </si>
  <si>
    <t>7813</t>
  </si>
  <si>
    <t>7814</t>
  </si>
  <si>
    <t>7815</t>
  </si>
  <si>
    <t>7816</t>
  </si>
  <si>
    <t>7817</t>
  </si>
  <si>
    <t>7818</t>
  </si>
  <si>
    <t>7821</t>
  </si>
  <si>
    <t>783</t>
  </si>
  <si>
    <t>7831</t>
  </si>
  <si>
    <t>7832</t>
  </si>
  <si>
    <t>784</t>
  </si>
  <si>
    <t>7842</t>
  </si>
  <si>
    <t>7843</t>
  </si>
  <si>
    <t>7844</t>
  </si>
  <si>
    <t>7845</t>
  </si>
  <si>
    <t>7846</t>
  </si>
  <si>
    <t>7847</t>
  </si>
  <si>
    <t>7848</t>
  </si>
  <si>
    <t>785</t>
  </si>
  <si>
    <t>7851</t>
  </si>
  <si>
    <t>786</t>
  </si>
  <si>
    <t>7860</t>
  </si>
  <si>
    <t>7861</t>
  </si>
  <si>
    <t>7862</t>
  </si>
  <si>
    <t>7863</t>
  </si>
  <si>
    <t>7864</t>
  </si>
  <si>
    <t>7865</t>
  </si>
  <si>
    <t>7866</t>
  </si>
  <si>
    <t>7867</t>
  </si>
  <si>
    <t>7868</t>
  </si>
  <si>
    <t>7869</t>
  </si>
  <si>
    <t>79</t>
  </si>
  <si>
    <t>7917</t>
  </si>
  <si>
    <t>792</t>
  </si>
  <si>
    <t>7920</t>
  </si>
  <si>
    <t>7921</t>
  </si>
  <si>
    <t>7922</t>
  </si>
  <si>
    <t>7923</t>
  </si>
  <si>
    <t>7924</t>
  </si>
  <si>
    <t>7925</t>
  </si>
  <si>
    <t>7926</t>
  </si>
  <si>
    <t>7927</t>
  </si>
  <si>
    <t>7928</t>
  </si>
  <si>
    <t>7929</t>
  </si>
  <si>
    <t>7947</t>
  </si>
  <si>
    <t>795</t>
  </si>
  <si>
    <t>7950</t>
  </si>
  <si>
    <t>7951</t>
  </si>
  <si>
    <t>7952</t>
  </si>
  <si>
    <t>7953</t>
  </si>
  <si>
    <t>7954</t>
  </si>
  <si>
    <t>7955</t>
  </si>
  <si>
    <t>7956</t>
  </si>
  <si>
    <t>7957</t>
  </si>
  <si>
    <t>7958</t>
  </si>
  <si>
    <t>7959</t>
  </si>
  <si>
    <t xml:space="preserve">Lfd.
Nr. </t>
  </si>
  <si>
    <t>Kontonummer</t>
  </si>
  <si>
    <t>7011, 7012, 7019, 7021, 7022, 7029, 7031, 7032, 7039, 7041, 7111, 7112, 7119, 7131, 7132, 7139, 7141, 7411, 7421</t>
  </si>
  <si>
    <t>7211, 7221, 7231, 7232, 7241, 7251, 7255, 7261, 7271, 7281, 7291, 7831</t>
  </si>
  <si>
    <t>733, 7461</t>
  </si>
  <si>
    <t>7510-7519</t>
  </si>
  <si>
    <t>7310-7318, 7320-7328, 7351-7354, 7371-7373, 7391, 7429, 7431, 7441, 7450-7458, 7481-7484, 7491, 7591-7593, 7599</t>
  </si>
  <si>
    <t>6122, 6132, 6142, 6182, 6232, 6482, 6612</t>
  </si>
  <si>
    <t/>
  </si>
  <si>
    <t>1+2+3+4+5./.6</t>
  </si>
  <si>
    <t>Auszahlungen für den Erwerb von Sachanlagevermögen</t>
  </si>
  <si>
    <t xml:space="preserve">   darunter: Auszahlungen für Baumaßnahmen </t>
  </si>
  <si>
    <t>7920-7923</t>
  </si>
  <si>
    <t>7810-7818, 784, 786, 795</t>
  </si>
  <si>
    <t>6812, 6862, 6922, 6952</t>
  </si>
  <si>
    <t>8+10+11./.12</t>
  </si>
  <si>
    <t>7+13</t>
  </si>
  <si>
    <t>6011, 6012, 6013, 6021, 6022, 6031-6034, 6039, 6041, 6042, 6049,./.7341,./.7342</t>
  </si>
  <si>
    <t>6013,./.7341,./.7342</t>
  </si>
  <si>
    <t>6011, 6012</t>
  </si>
  <si>
    <t>Bedarfs- und sonstige allgemeine Zuweisungen vom Land</t>
  </si>
  <si>
    <t>6051-6053, 6121, 6131</t>
  </si>
  <si>
    <t>Zuweisungen und Zuschüsse für laufende Zwecke vom Land</t>
  </si>
  <si>
    <t>Zuweisungen und Zuschüsse für laufende Zwecke vom Bund</t>
  </si>
  <si>
    <t>6140, 6191</t>
  </si>
  <si>
    <t>6311, 6321, 6361</t>
  </si>
  <si>
    <t>15+19+20+21+22+23+24./.25</t>
  </si>
  <si>
    <t>6920-6923</t>
  </si>
  <si>
    <t>27+28+29./.30</t>
  </si>
  <si>
    <t>26+31</t>
  </si>
  <si>
    <t>32./.14</t>
  </si>
  <si>
    <t>Mehrauszahlungen/Mehreinzahlungen aus Verwaltungstätigkeit</t>
  </si>
  <si>
    <t>26./.7</t>
  </si>
  <si>
    <t>6917, 6924-6929, 6947</t>
  </si>
  <si>
    <t>7917, 7924-7929, 7947</t>
  </si>
  <si>
    <t>Davon: Kinder-, Jugend- und Familienhilfe</t>
  </si>
  <si>
    <t>Landkreise
insgesamt</t>
  </si>
  <si>
    <t>Landkreis
Mecklen-
burgische
Seenplatte</t>
  </si>
  <si>
    <t>darunter</t>
  </si>
  <si>
    <t>Landkreis
Rostock</t>
  </si>
  <si>
    <t>Landkreis
Vorpom-
mern-
Rügen</t>
  </si>
  <si>
    <t xml:space="preserve">darunter </t>
  </si>
  <si>
    <t>Landkreis
Nordwest-
mecklenburg</t>
  </si>
  <si>
    <t>Landkreis
Vorpommern-
Greifswald</t>
  </si>
  <si>
    <t>Landkreis
Ludwigslust-
Parchim</t>
  </si>
  <si>
    <t>Neu-
branden-
burg</t>
  </si>
  <si>
    <t>Bedarfs- und sonstige allgemeine Zuweisungen 
   vom Land</t>
  </si>
  <si>
    <t>Zuweisungen und Zuschüsse für laufende Zwecke 
   vom Land</t>
  </si>
  <si>
    <t>Zuweisungen und Zuschüsse für laufende Zwecke 
   vom Bund</t>
  </si>
  <si>
    <t>Mehrauszahlungen/Mehreinzahlungen aus 
   Verwaltungstätigkeit</t>
  </si>
  <si>
    <t>Tabelle 7</t>
  </si>
  <si>
    <t>Tabelle 7.1</t>
  </si>
  <si>
    <t>Tabelle 7.2</t>
  </si>
  <si>
    <t>Tabelle 7.3</t>
  </si>
  <si>
    <t>Tabelle 7.4</t>
  </si>
  <si>
    <t>Tabelle 7.5</t>
  </si>
  <si>
    <t>Tabelle 7.6</t>
  </si>
  <si>
    <t>Tabelle 8</t>
  </si>
  <si>
    <t>Tabelle 8.1</t>
  </si>
  <si>
    <t>Tabelle 8.2</t>
  </si>
  <si>
    <t>Tabelle 8.3</t>
  </si>
  <si>
    <t>Tabelle 8.4</t>
  </si>
  <si>
    <t>Tabelle 8.5</t>
  </si>
  <si>
    <t>Tabelle 8.6</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</si>
  <si>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</si>
  <si>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</si>
  <si>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</si>
  <si>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</si>
  <si>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</si>
  <si>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</si>
  <si>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Tilgung von Krediten für Investitionen am Kreditmarkt 
   und beim sonstigen öffentlichen Bereich</t>
  </si>
  <si>
    <t>Kreditaufnahmen für Investitionen am Kreditmarkt 
   und beim sonstigen öffentlichen Bereich</t>
  </si>
  <si>
    <t>Sozialtransferleistungen und Leistungsbeteiligungen
   nach SGB II, VIII, IX und XII</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</si>
  <si>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</si>
  <si>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Inhaltsverzeichnis  </t>
  </si>
  <si>
    <t xml:space="preserve">Vorbemerkungen  </t>
  </si>
  <si>
    <t xml:space="preserve">Erläuterung der Begriffe  </t>
  </si>
  <si>
    <t xml:space="preserve">Produktrahmenplan  </t>
  </si>
  <si>
    <t xml:space="preserve">Kontenrahmenplan  </t>
  </si>
  <si>
    <t xml:space="preserve">Zuordnungsschlüssel für den Tabellenteil  </t>
  </si>
  <si>
    <t xml:space="preserve">  Mecklenburg-Vorpommern insgesamt  </t>
  </si>
  <si>
    <t xml:space="preserve">  Innere Verwaltung  </t>
  </si>
  <si>
    <t xml:space="preserve">  Sicherheit und Ordnung  </t>
  </si>
  <si>
    <t xml:space="preserve">  Schulträgeraufgaben  </t>
  </si>
  <si>
    <t xml:space="preserve">  Kultur und Wissenschaft  </t>
  </si>
  <si>
    <t xml:space="preserve">  Soziales und Jugend  </t>
  </si>
  <si>
    <t xml:space="preserve">    Soziale Hilfen  </t>
  </si>
  <si>
    <t xml:space="preserve">    Kinder-, Jugend- und Familienhilfe  </t>
  </si>
  <si>
    <t xml:space="preserve">  Gesundheit und Sport  </t>
  </si>
  <si>
    <t xml:space="preserve">  Räumliche Planung und Entwicklung; Bauen und Wohnen;  
    Verkehrsflächen und -anlagen, ÖPNV  </t>
  </si>
  <si>
    <t xml:space="preserve">  Ver- und Entsorgung; Natur- und Landschaftspflege; Umweltschutz;  
    Wirtschaft und Tourismus  </t>
  </si>
  <si>
    <t xml:space="preserve">  Zentrale Finanzleistungen  </t>
  </si>
  <si>
    <t xml:space="preserve">  Mecklenburgische Seenplatte  </t>
  </si>
  <si>
    <t xml:space="preserve">  Landkreis Rostock  </t>
  </si>
  <si>
    <t xml:space="preserve">  Vorpommern-Rügen  </t>
  </si>
  <si>
    <t xml:space="preserve">  Nordwestmecklenburg  </t>
  </si>
  <si>
    <t xml:space="preserve">  Vorpommern-Greifswald  </t>
  </si>
  <si>
    <t xml:space="preserve">  Ludwigslust-Parchim  </t>
  </si>
  <si>
    <t xml:space="preserve">  Rostock  </t>
  </si>
  <si>
    <t xml:space="preserve">  Schwerin  </t>
  </si>
  <si>
    <t xml:space="preserve">  Neubrandenburg  </t>
  </si>
  <si>
    <t xml:space="preserve">  Stralsund  </t>
  </si>
  <si>
    <t xml:space="preserve">  Wismar  </t>
  </si>
  <si>
    <t xml:space="preserve">  Greifswald  </t>
  </si>
  <si>
    <t xml:space="preserve">Zentrale Verwaltung  </t>
  </si>
  <si>
    <t xml:space="preserve">Innere Verwaltung  </t>
  </si>
  <si>
    <t xml:space="preserve">Verwaltungssteuerung und -service  </t>
  </si>
  <si>
    <t xml:space="preserve">Sicherheit und Ordnung  </t>
  </si>
  <si>
    <t xml:space="preserve">Statistik und Wahlen  </t>
  </si>
  <si>
    <t xml:space="preserve">Ordnungsangelegenheiten  
</t>
  </si>
  <si>
    <t xml:space="preserve">Brandschutz  </t>
  </si>
  <si>
    <t xml:space="preserve">Rettungsdienst  </t>
  </si>
  <si>
    <t xml:space="preserve">Katastrophenschutz  </t>
  </si>
  <si>
    <t xml:space="preserve">Schule und Kultur  </t>
  </si>
  <si>
    <t xml:space="preserve">Schulträgeraufgaben  </t>
  </si>
  <si>
    <t xml:space="preserve">Grundschulen  </t>
  </si>
  <si>
    <t xml:space="preserve">Hauptschulen  </t>
  </si>
  <si>
    <t xml:space="preserve">Kombinierte Grund- und Hauptschulen  </t>
  </si>
  <si>
    <t xml:space="preserve">Schulformunabhängige Orientierungsstufe  </t>
  </si>
  <si>
    <t xml:space="preserve">Realschulen  </t>
  </si>
  <si>
    <t xml:space="preserve">Kombinierte Haupt- und Realschulen  </t>
  </si>
  <si>
    <t xml:space="preserve">Gymnasien, Kollegs  </t>
  </si>
  <si>
    <t xml:space="preserve">Gesamtschulen  </t>
  </si>
  <si>
    <t xml:space="preserve">Sonderschulen  </t>
  </si>
  <si>
    <t xml:space="preserve">Berufliche Schulen  </t>
  </si>
  <si>
    <t xml:space="preserve">Schülerbeförderung  </t>
  </si>
  <si>
    <t xml:space="preserve">Fördermaßnahmen für Schüler  </t>
  </si>
  <si>
    <t xml:space="preserve">Sonstige schulische Aufgaben  </t>
  </si>
  <si>
    <t xml:space="preserve">Kultur und Wissenschaft  </t>
  </si>
  <si>
    <t xml:space="preserve">Wissenschaft und Forschung  </t>
  </si>
  <si>
    <t xml:space="preserve">Nichtwissenschaftliche Museen, Sammlungen  </t>
  </si>
  <si>
    <t xml:space="preserve">Zoologische und Botanische Gärten  </t>
  </si>
  <si>
    <t xml:space="preserve">Theater  </t>
  </si>
  <si>
    <t xml:space="preserve">Musikpflege  </t>
  </si>
  <si>
    <t xml:space="preserve">Musikschule  </t>
  </si>
  <si>
    <t xml:space="preserve">Volkshochschulen  </t>
  </si>
  <si>
    <t xml:space="preserve">Büchereien  </t>
  </si>
  <si>
    <t xml:space="preserve">Sonstige Volksbildung  </t>
  </si>
  <si>
    <t xml:space="preserve">Heimat- und sonstige Kulturpflege  </t>
  </si>
  <si>
    <t xml:space="preserve">Förderung von Kirchengemeinden und sonstigen Religionsgemeinschaften  </t>
  </si>
  <si>
    <t xml:space="preserve">Soziales und Jugend  </t>
  </si>
  <si>
    <t xml:space="preserve">Soziale Hilfen  </t>
  </si>
  <si>
    <t xml:space="preserve">Grundversorgung und Hilfen nach dem Zwölften Buch Sozialgesetzbuch (SGB XII)  </t>
  </si>
  <si>
    <t xml:space="preserve">Hilfe zum Lebensunterhalt  </t>
  </si>
  <si>
    <t xml:space="preserve">Hilfe zur Pflege  </t>
  </si>
  <si>
    <t xml:space="preserve">Hilfe zur Gesundheit  </t>
  </si>
  <si>
    <t xml:space="preserve">Hilfe zur Überwindung sozialer Schwierigkeiten  </t>
  </si>
  <si>
    <t xml:space="preserve">Grundsicherung im Alter und bei Erwerbsminderung  </t>
  </si>
  <si>
    <t xml:space="preserve">Nicht aufteilbare Grundsicherung und Hilfen nach SGB XII  </t>
  </si>
  <si>
    <t xml:space="preserve">Grundsicherung für Arbeitsuchende nach dem Zweiten Buch Sozialgesetzbuch (SGB II)  </t>
  </si>
  <si>
    <t xml:space="preserve">Leistungen für Unterkunft und Heizung  </t>
  </si>
  <si>
    <t xml:space="preserve">Eingliederungsleistungen  </t>
  </si>
  <si>
    <t xml:space="preserve">Einmalige Leistungen  </t>
  </si>
  <si>
    <t xml:space="preserve">Arbeitslosengeld II (ohne KdU)  </t>
  </si>
  <si>
    <t xml:space="preserve">Eingliederungsleistungen/Optionsgemeinden  </t>
  </si>
  <si>
    <t xml:space="preserve">Leistungen für Bildung und Teilhabe nach § 28 SGB II  </t>
  </si>
  <si>
    <t xml:space="preserve">Hilfen für Asylbewerber  </t>
  </si>
  <si>
    <t xml:space="preserve">Eingliederungshilfe nach SGB IX  </t>
  </si>
  <si>
    <t xml:space="preserve">Leistungen nach dem Bundesversorgungsgesetz  </t>
  </si>
  <si>
    <t xml:space="preserve">Förderung von Trägern der Wohlfahrtspflege  </t>
  </si>
  <si>
    <t xml:space="preserve">Unterhaltsvorschussleistungen  </t>
  </si>
  <si>
    <t xml:space="preserve">Betreuungsleistungen  </t>
  </si>
  <si>
    <t xml:space="preserve">Hilfen für Heimkehrer und politische Häftlinge  </t>
  </si>
  <si>
    <t xml:space="preserve">Leistungen für Bildung und Teilhabe nach § 6b BKKG  </t>
  </si>
  <si>
    <t xml:space="preserve">Sonstige soziale Hilfen und Leistungen  </t>
  </si>
  <si>
    <t xml:space="preserve">Kinder-, Jugend- und Familienhilfe  </t>
  </si>
  <si>
    <t xml:space="preserve">Förderung von Kindern in Tageseinrichtungen und in Tagespflege  </t>
  </si>
  <si>
    <t xml:space="preserve">Jugendarbeit  </t>
  </si>
  <si>
    <t xml:space="preserve">Sonstige Leistungen der Kinder-, Jugend- und Familienhilfe  </t>
  </si>
  <si>
    <t xml:space="preserve">Tageseinrichtungen für Kinder  </t>
  </si>
  <si>
    <t xml:space="preserve">Einrichtungen der Jugendarbeit  </t>
  </si>
  <si>
    <t xml:space="preserve">Sonstige Einrichtungen der Kinder-, Jugend- und Familienhilfe  </t>
  </si>
  <si>
    <t xml:space="preserve">Gesundheit und Sport  </t>
  </si>
  <si>
    <t xml:space="preserve">Gesundheitsdienste  </t>
  </si>
  <si>
    <t xml:space="preserve">Krankenhäuser  </t>
  </si>
  <si>
    <t xml:space="preserve">Gesundheitseinrichtungen  </t>
  </si>
  <si>
    <t xml:space="preserve">Maßnahmen der Gesundheitspflege  </t>
  </si>
  <si>
    <t xml:space="preserve">Kur- und Badeeinrichtungen  </t>
  </si>
  <si>
    <t xml:space="preserve">Sportförderung  </t>
  </si>
  <si>
    <t xml:space="preserve">Förderung des Sports  </t>
  </si>
  <si>
    <t xml:space="preserve">Sportstätten und Bäder  </t>
  </si>
  <si>
    <t xml:space="preserve">Gestaltung der Umwelt  </t>
  </si>
  <si>
    <t xml:space="preserve">Räumliche Planung und Entwicklung  </t>
  </si>
  <si>
    <t xml:space="preserve">Räumliche Planungs- und Entwicklungsmaßnahmen  </t>
  </si>
  <si>
    <t xml:space="preserve">Bauen und Wohnen  </t>
  </si>
  <si>
    <t xml:space="preserve">Bau- und Grundstücksordnung  </t>
  </si>
  <si>
    <t xml:space="preserve">Wohnbauförderung  </t>
  </si>
  <si>
    <t xml:space="preserve">Denkmalschutz und -pflege  </t>
  </si>
  <si>
    <t xml:space="preserve">Ver- und Entsorgung  </t>
  </si>
  <si>
    <t xml:space="preserve">Elektrizitätsversorgung  </t>
  </si>
  <si>
    <t xml:space="preserve">Gasversorgung  </t>
  </si>
  <si>
    <t xml:space="preserve">Wasserversorgung  </t>
  </si>
  <si>
    <t xml:space="preserve">Fernwärmeversorgung  </t>
  </si>
  <si>
    <t xml:space="preserve">Kombinierte Versorgung  </t>
  </si>
  <si>
    <t xml:space="preserve">Abfallwirtschaft  </t>
  </si>
  <si>
    <t xml:space="preserve">Abwasserbeseitigung  </t>
  </si>
  <si>
    <t xml:space="preserve">Verkehrsflächen und -anlagen, ÖPNV  </t>
  </si>
  <si>
    <t xml:space="preserve">Gemeindestraßen  </t>
  </si>
  <si>
    <t xml:space="preserve">Kreisstraßen  </t>
  </si>
  <si>
    <t xml:space="preserve">Landesstraßen  </t>
  </si>
  <si>
    <t xml:space="preserve">Bundesstraßen  </t>
  </si>
  <si>
    <t xml:space="preserve">Straßenreinigung  </t>
  </si>
  <si>
    <t xml:space="preserve">Parkeinrichtungen  </t>
  </si>
  <si>
    <t xml:space="preserve">Öffentlicher Personennahverkehr (ÖPNV)  </t>
  </si>
  <si>
    <t xml:space="preserve">Sonstiger Personen- und Güterverkehr  </t>
  </si>
  <si>
    <t xml:space="preserve">Natur- und Landschaftspflege  </t>
  </si>
  <si>
    <t xml:space="preserve">Öffentliches Grün/Landschaftsbau  </t>
  </si>
  <si>
    <t xml:space="preserve">Öffentliche Gewässer/Wasserbauliche Anlagen  </t>
  </si>
  <si>
    <t xml:space="preserve">Friedhofs- und Bestattungswesen  </t>
  </si>
  <si>
    <t xml:space="preserve">Naturschutz und Landschaftspflege  </t>
  </si>
  <si>
    <t xml:space="preserve">Land- und Forstwirtschaft  </t>
  </si>
  <si>
    <t xml:space="preserve">Umweltschutz  </t>
  </si>
  <si>
    <t xml:space="preserve">Umweltschutzmaßnahmen  </t>
  </si>
  <si>
    <t xml:space="preserve">Wirtschaft und Tourismus  </t>
  </si>
  <si>
    <t xml:space="preserve">Wirtschaftsförderung  </t>
  </si>
  <si>
    <t xml:space="preserve">Allgemeine Einrichtungen und Unternehmen  </t>
  </si>
  <si>
    <t xml:space="preserve">Tourismus  </t>
  </si>
  <si>
    <t xml:space="preserve">Zentrale Finanzleistungen  </t>
  </si>
  <si>
    <t xml:space="preserve">Allgemeine Finanzwirtschaft  </t>
  </si>
  <si>
    <t xml:space="preserve">Steuern, allgemeine Zuweisungen, allgemeine Umlagen  </t>
  </si>
  <si>
    <t xml:space="preserve">Sonstige allgemeine Finanzwirtschaft  </t>
  </si>
  <si>
    <t xml:space="preserve">Abwicklung der Vorjahre  </t>
  </si>
  <si>
    <t xml:space="preserve">Einzahlungen  </t>
  </si>
  <si>
    <t xml:space="preserve">Steuern und ähnliche Abgaben  </t>
  </si>
  <si>
    <t xml:space="preserve">Realsteuern  </t>
  </si>
  <si>
    <t xml:space="preserve"> Grundsteuer A  </t>
  </si>
  <si>
    <t xml:space="preserve"> Grundsteuer B  </t>
  </si>
  <si>
    <t xml:space="preserve"> Gewerbesteuer  </t>
  </si>
  <si>
    <t xml:space="preserve">Gemeindeanteile an den Gemeinschaftssteuern  </t>
  </si>
  <si>
    <t xml:space="preserve"> Gemeindeanteil an der Einkommensteuer  </t>
  </si>
  <si>
    <t xml:space="preserve"> Gemeindeanteil an der Umsatzsteuer  </t>
  </si>
  <si>
    <t xml:space="preserve">Sonstige Gemeindesteuern  </t>
  </si>
  <si>
    <t xml:space="preserve"> Vergnügungssteuer  </t>
  </si>
  <si>
    <t xml:space="preserve"> Hundesteuer  </t>
  </si>
  <si>
    <t xml:space="preserve"> Jagdsteuer  </t>
  </si>
  <si>
    <t xml:space="preserve"> Zweitwohnungssteuer  </t>
  </si>
  <si>
    <t xml:space="preserve"> Grunderwerbsteuer  </t>
  </si>
  <si>
    <t xml:space="preserve"> Sonstige örtliche Steuern  </t>
  </si>
  <si>
    <t xml:space="preserve">Steuerähnliche Einzahlungen  </t>
  </si>
  <si>
    <t xml:space="preserve"> Fremdenverkehrsabgabe  </t>
  </si>
  <si>
    <t xml:space="preserve"> Abgaben von Spielbanken  </t>
  </si>
  <si>
    <t xml:space="preserve"> Sonstige steuerähnliche Einzahlungen  </t>
  </si>
  <si>
    <t xml:space="preserve">Ausgleichsleistungen  </t>
  </si>
  <si>
    <t xml:space="preserve"> Leistungen nach dem Familienleistungsausgleich  </t>
  </si>
  <si>
    <t xml:space="preserve"> Leistg. d. Landes a. d. Ausgl. v. Sonderlasten b. d. Zusammenf. v. Arbeitslosen- und Sozialhilfe nach § 11 Abs. 3a FAG  </t>
  </si>
  <si>
    <t xml:space="preserve">Zuwendungen und allgemeine Umlagen  </t>
  </si>
  <si>
    <t xml:space="preserve">Schlüsselzuweisungen vom Land  </t>
  </si>
  <si>
    <t xml:space="preserve">Bedarfszuweisungen  </t>
  </si>
  <si>
    <t xml:space="preserve"> Bedarfszuweisungen vom Land  </t>
  </si>
  <si>
    <t xml:space="preserve"> Bedarfszuweisungen von Gemeinde/GV  </t>
  </si>
  <si>
    <t xml:space="preserve">Sonstige allgemeine Zuweisungen  </t>
  </si>
  <si>
    <t xml:space="preserve"> vom Bund  </t>
  </si>
  <si>
    <t xml:space="preserve"> vom Land  </t>
  </si>
  <si>
    <t xml:space="preserve"> von Gemeinden/Gv.  </t>
  </si>
  <si>
    <t xml:space="preserve">Zuweisungen und Zuschüsse für laufende Zwecke  </t>
  </si>
  <si>
    <t xml:space="preserve"> von Zweckverbänden und dergl.  </t>
  </si>
  <si>
    <t xml:space="preserve"> von der gesetzlichen Sozialversicherung  </t>
  </si>
  <si>
    <t xml:space="preserve"> von verbundenen Unternehmen, Beteiligungen  </t>
  </si>
  <si>
    <t xml:space="preserve"> von sonstigen öffentlichen Sonderrechnungen  </t>
  </si>
  <si>
    <t xml:space="preserve"> von privaten Unternehmen  </t>
  </si>
  <si>
    <t xml:space="preserve"> von übrigen Bereichen  </t>
  </si>
  <si>
    <t xml:space="preserve">Allgemeine Umlagen von Gemeinden/Gv.  </t>
  </si>
  <si>
    <t xml:space="preserve">Aufgabenbezogene Leistungsbeteiligungen  </t>
  </si>
  <si>
    <t xml:space="preserve"> Aufgabenbezogene Leistungsbeteiligungen des Bundes  </t>
  </si>
  <si>
    <t xml:space="preserve">Sonstige Transfereinzahlungen  </t>
  </si>
  <si>
    <t xml:space="preserve"> Kostenbeiträge und Aufwendungsersatz; Kostenersatz  </t>
  </si>
  <si>
    <t xml:space="preserve"> Übergeleitete Unterhaltsansprüche gegen bürgerlich-rechtliche Unterhaltsverpflichtete  </t>
  </si>
  <si>
    <t xml:space="preserve"> Leistungen von Sozialleistungsträgern  </t>
  </si>
  <si>
    <t xml:space="preserve"> Sonstige Ersatzleistungen  </t>
  </si>
  <si>
    <t xml:space="preserve"> Rückzahlung gewährter Hilfen (Tilgung und Zinsen von Darlehen)  </t>
  </si>
  <si>
    <t xml:space="preserve">Ersatz von sozialen Leistungen in Einrichtungen  </t>
  </si>
  <si>
    <t xml:space="preserve"> Kostenbeiträge und Aufwendungsersatz, Kostenersatz  </t>
  </si>
  <si>
    <t xml:space="preserve">Schuldendiensthilfen  </t>
  </si>
  <si>
    <t xml:space="preserve">Andere sonstige Transfereinzahlungen  </t>
  </si>
  <si>
    <t xml:space="preserve">Öffentlich-rechtliche Leistungsentgelte  </t>
  </si>
  <si>
    <t xml:space="preserve">Verwaltungsgebühren  </t>
  </si>
  <si>
    <t xml:space="preserve">Benutzungsgebühren und ähnliche Entgelte  </t>
  </si>
  <si>
    <t xml:space="preserve">Zweckgebundene Abgaben  </t>
  </si>
  <si>
    <t xml:space="preserve">Privatrechtliche Leistungsentgelte, Kostenerstattungen und Kostenumlagen  </t>
  </si>
  <si>
    <t xml:space="preserve">Mieten und Pachten  </t>
  </si>
  <si>
    <t xml:space="preserve">Einzahlungen aus dem Verkauf von Vorräten  </t>
  </si>
  <si>
    <t xml:space="preserve">Sonstige privatrechtliche Leistungsentgelte  </t>
  </si>
  <si>
    <t xml:space="preserve">Einzahlungen aus Kostenerstattungen, Kostenumlagen  </t>
  </si>
  <si>
    <t xml:space="preserve">Sonstige Einzahlungen aus laufender Verwaltungstätigkeit  </t>
  </si>
  <si>
    <t xml:space="preserve"> Leistg. d. Landes a. d. Umsetzung d. 4. Ges. für moderne Dienstlstg. am Arbeitsmarkt  </t>
  </si>
  <si>
    <t xml:space="preserve">Konzessionsabgaben  </t>
  </si>
  <si>
    <t xml:space="preserve">Erstattung von Steuern  </t>
  </si>
  <si>
    <t xml:space="preserve">Besondere Einzahlungen  </t>
  </si>
  <si>
    <t xml:space="preserve"> Bußgelder  </t>
  </si>
  <si>
    <t xml:space="preserve"> Säumniszuschläge  </t>
  </si>
  <si>
    <t xml:space="preserve"> Einzahlungen aus der Inanspruchnahme von Gewährverträgen und Bürgschaften  </t>
  </si>
  <si>
    <t xml:space="preserve"> Fehlbelegungsabgabe  </t>
  </si>
  <si>
    <t xml:space="preserve">Andere sonstige Einzahlungen aus laufender Verwaltungstätigkeit  </t>
  </si>
  <si>
    <t xml:space="preserve">Zinsen und sonstige Finanzeinzahlungen  </t>
  </si>
  <si>
    <t xml:space="preserve">Zinseinzahlungen  </t>
  </si>
  <si>
    <t xml:space="preserve"> von Kreditinstituten  </t>
  </si>
  <si>
    <t xml:space="preserve"> vom sonstigen inländischen Bereich  </t>
  </si>
  <si>
    <t xml:space="preserve"> vom sonstigen ausländischen Bereich  </t>
  </si>
  <si>
    <t xml:space="preserve">Gewinnanteile aus verbundenen Unternehmen und Beteiligungen  </t>
  </si>
  <si>
    <t xml:space="preserve">Sonstige Finanzeinzahlungen  </t>
  </si>
  <si>
    <t xml:space="preserve">Einzahlungen aus laufender Verwaltungstätigkeit  </t>
  </si>
  <si>
    <t xml:space="preserve">Einzahlungen aus Investitionstätigkeit  </t>
  </si>
  <si>
    <t xml:space="preserve">Investitionszuwendungen  </t>
  </si>
  <si>
    <t xml:space="preserve">  Einzahlungen aus der Veräußerung von Grundstücken und Gebäuden</t>
  </si>
  <si>
    <t xml:space="preserve">Einzahlungen aus der Veräußerung von beweglichen Vermögensgegenständen  </t>
  </si>
  <si>
    <t xml:space="preserve">Einzahlungen aus der Veräußerung von Finanzanlagen  </t>
  </si>
  <si>
    <t xml:space="preserve"> Börsennotierte Aktien  </t>
  </si>
  <si>
    <t xml:space="preserve"> Nichtbörsennotierte Aktien  </t>
  </si>
  <si>
    <t xml:space="preserve"> Sonstige Anteilsrechte  </t>
  </si>
  <si>
    <t xml:space="preserve"> Investmentzertifikate  </t>
  </si>
  <si>
    <t xml:space="preserve"> Kapitalmarktpapiere  </t>
  </si>
  <si>
    <t xml:space="preserve"> Geldmarktpapiere  </t>
  </si>
  <si>
    <t xml:space="preserve"> Finanzderivate  </t>
  </si>
  <si>
    <t xml:space="preserve">Einzahlungen aus der Abwicklung von Baumaßnahmen  </t>
  </si>
  <si>
    <t xml:space="preserve">Rückflüsse von Ausleihungen  </t>
  </si>
  <si>
    <t xml:space="preserve">Beiträge und ähnliche Entgelte  </t>
  </si>
  <si>
    <t xml:space="preserve">Einzahlungen aus Finanzierungstätigkeit  </t>
  </si>
  <si>
    <t xml:space="preserve">Einzahlungen aus Anleihen  </t>
  </si>
  <si>
    <t xml:space="preserve">Kreditaufnahmen für Investitionen  </t>
  </si>
  <si>
    <t xml:space="preserve">Sonstige Wertpapierverschuldung  </t>
  </si>
  <si>
    <t xml:space="preserve">Rückflüsse von Darlehen (ohne Ausleihungen)  </t>
  </si>
  <si>
    <t xml:space="preserve">Auszahlungen  </t>
  </si>
  <si>
    <t xml:space="preserve">Personalauszahlungen  </t>
  </si>
  <si>
    <t xml:space="preserve">Dienstbezüge  </t>
  </si>
  <si>
    <t xml:space="preserve"> Beamte  </t>
  </si>
  <si>
    <t xml:space="preserve"> Arbeitnehmer  </t>
  </si>
  <si>
    <t xml:space="preserve"> Sonstige Beschäftigte  </t>
  </si>
  <si>
    <t xml:space="preserve">Beiträge zu Versorgungskassen  </t>
  </si>
  <si>
    <t xml:space="preserve">Beiträge zur gesetzlichen Sozialversicherung  </t>
  </si>
  <si>
    <t xml:space="preserve">Beihilfen, Unterstützungsleistungen für Beschäftigte  </t>
  </si>
  <si>
    <t xml:space="preserve">Versorgungsauszahlungen  </t>
  </si>
  <si>
    <t xml:space="preserve">Versorgungsbezüge  </t>
  </si>
  <si>
    <t xml:space="preserve">Beihilfen, Unterstützungsleistungen für Versorgungsempfänger  </t>
  </si>
  <si>
    <t xml:space="preserve">Auszahlungen für Sach- und Dienstleistungen  </t>
  </si>
  <si>
    <t xml:space="preserve">Unterhaltung der Grundstücke und baulichen Anlagen  </t>
  </si>
  <si>
    <t xml:space="preserve">Unterhaltung des sonstigen unbeweglichen und beweglichen Vermögens  </t>
  </si>
  <si>
    <t xml:space="preserve"> Unterhaltung des sonstigen unbeweglichen Vermögens unterhalb der Wertgrenze i.H.v. 410 EUR  </t>
  </si>
  <si>
    <t xml:space="preserve"> Mieten und Pachten  </t>
  </si>
  <si>
    <t xml:space="preserve"> Leasing  </t>
  </si>
  <si>
    <t xml:space="preserve">Bewirtschaftung der Grundstücke und baulichen Anlagen  </t>
  </si>
  <si>
    <t xml:space="preserve">Unterhaltung des beweglichen Vermögens  </t>
  </si>
  <si>
    <t xml:space="preserve"> Haltung von Fahrzeugen  </t>
  </si>
  <si>
    <t xml:space="preserve"> Unterhaltung des sonstigen beweglichen Vermögens  </t>
  </si>
  <si>
    <t xml:space="preserve">Besondere zahlungswirksame Aufwendungen für Beschäftigte  </t>
  </si>
  <si>
    <t xml:space="preserve">Besondere Verwaltungs- und Betriebsauszahlungen  </t>
  </si>
  <si>
    <t xml:space="preserve">Erwerb von Vorräten  </t>
  </si>
  <si>
    <t xml:space="preserve">Auszahlungen für sonstige Dienstleistungen  </t>
  </si>
  <si>
    <t xml:space="preserve">Transferauszahlungen  </t>
  </si>
  <si>
    <t xml:space="preserve"> an Bund  </t>
  </si>
  <si>
    <t xml:space="preserve"> an Land  </t>
  </si>
  <si>
    <t xml:space="preserve"> an Gemeinden/Gv.  </t>
  </si>
  <si>
    <t xml:space="preserve"> an Zweckverbände und dergl.  </t>
  </si>
  <si>
    <t xml:space="preserve"> an die gesetzliche Sozialversicherung  </t>
  </si>
  <si>
    <t xml:space="preserve"> an verbundene Unternehmen, Beteiligungen  </t>
  </si>
  <si>
    <t xml:space="preserve"> an sonstige öffentliche Sonderrechnungen  </t>
  </si>
  <si>
    <t xml:space="preserve"> an private Unternehmen  </t>
  </si>
  <si>
    <t xml:space="preserve"> an übrige Bereiche  </t>
  </si>
  <si>
    <t xml:space="preserve">Soziale Leistungen  </t>
  </si>
  <si>
    <t xml:space="preserve"> Soziale Leistungen außerhalb von Einrichtungen  </t>
  </si>
  <si>
    <t xml:space="preserve"> Soziale Leistungen an natürliche Personen in Einrichtungen  </t>
  </si>
  <si>
    <t xml:space="preserve"> Sonstige soziale Leistungen  </t>
  </si>
  <si>
    <t xml:space="preserve">Steuerbeteiligungen  </t>
  </si>
  <si>
    <t xml:space="preserve"> Gewerbesteuerumlage  </t>
  </si>
  <si>
    <t xml:space="preserve"> Finanzierungsbeteiligung Fonds Deutsche Einheit  </t>
  </si>
  <si>
    <t xml:space="preserve">Allgemeine Zuweisungen  </t>
  </si>
  <si>
    <t xml:space="preserve">Allgemeine Umlagen  </t>
  </si>
  <si>
    <t xml:space="preserve">Sonstige Transferauszahlungen  </t>
  </si>
  <si>
    <t xml:space="preserve">Sonstige Auszahlungen aus laufender Verwaltungstätigkeit  </t>
  </si>
  <si>
    <t xml:space="preserve">Sonstige Personal- und Versorgungsauszahlungen  </t>
  </si>
  <si>
    <t xml:space="preserve">Auszahlungen für die Inanspruchnahme von Rechten und Diensten  </t>
  </si>
  <si>
    <t xml:space="preserve"> Auszahlungen für ehrenamtliche und sonstige Tätigkeit  </t>
  </si>
  <si>
    <t xml:space="preserve"> Sonstige Auszahlungen für die Inanspruchnahme von Rechten und Diensten  </t>
  </si>
  <si>
    <t xml:space="preserve">Geschäftsauszahlungen  </t>
  </si>
  <si>
    <t xml:space="preserve">Steuern, Versicherungen, Schadensfälle  </t>
  </si>
  <si>
    <t xml:space="preserve">Erstattungen für Auszahlungen von Dritten aus laufender Verwaltungstätigkeit  </t>
  </si>
  <si>
    <t xml:space="preserve">Aufgabenbezogene Leistungsbeteiligungen an gemeinsame Einrichtungen  </t>
  </si>
  <si>
    <t xml:space="preserve">Besondere Auszahlungen  </t>
  </si>
  <si>
    <t xml:space="preserve"> Auszahlungen aus der Inanspruchnahme von Gewährverträgen und Bürgschaften  </t>
  </si>
  <si>
    <t xml:space="preserve">Weitere sonst. Auszahlungen aus laufender Verwaltungstätigkeit  </t>
  </si>
  <si>
    <t xml:space="preserve">Zinsen und sonstige Finanzauszahlungen  </t>
  </si>
  <si>
    <t xml:space="preserve"> an Kreditinstitute  </t>
  </si>
  <si>
    <t xml:space="preserve"> an sonstigen inländischen Bereich  </t>
  </si>
  <si>
    <t xml:space="preserve"> an sonstigen ausländischen Bereich  </t>
  </si>
  <si>
    <t xml:space="preserve">Sonstige Finanzauszahlungen  </t>
  </si>
  <si>
    <t xml:space="preserve"> Kreditbeschaffungskosten  </t>
  </si>
  <si>
    <t xml:space="preserve"> Verzinsung von Steuernachzahlungen  </t>
  </si>
  <si>
    <t xml:space="preserve"> Auszahlungen für die Ablösung von Dauerlasten  </t>
  </si>
  <si>
    <t xml:space="preserve"> Sonstige Finanzauszahlungen  </t>
  </si>
  <si>
    <t xml:space="preserve">Auszahlungen aus laufender Verwaltungstätigkeit  </t>
  </si>
  <si>
    <t xml:space="preserve">Auszahlungen aus Investitionstätigkeit  </t>
  </si>
  <si>
    <t xml:space="preserve">Zuweisungen und Zuschüsse für lnvestitionen  </t>
  </si>
  <si>
    <t xml:space="preserve">Erwerb von Grundstücken und Gebäuden  </t>
  </si>
  <si>
    <t xml:space="preserve">Auszahlungen aus dem Erwerb von beweglichen Sachen des Anlagevermögens  </t>
  </si>
  <si>
    <t xml:space="preserve">Auszahlungen für den Erwerb von Finanzanlagen  </t>
  </si>
  <si>
    <t xml:space="preserve">Baumaßnahmen  </t>
  </si>
  <si>
    <t xml:space="preserve"> Auszahlungen für Baumaßnahmen  </t>
  </si>
  <si>
    <t xml:space="preserve">Gewährung von Ausleihungen  </t>
  </si>
  <si>
    <t xml:space="preserve">Auszahlungen aus Finanzierungstätigkeit  </t>
  </si>
  <si>
    <t xml:space="preserve">Auszahlungen aus Anleihen  </t>
  </si>
  <si>
    <t xml:space="preserve">Tilgung von Krediten für Investitionen  </t>
  </si>
  <si>
    <t xml:space="preserve">Tilgung von sonstigen Wertpapierschulden  </t>
  </si>
  <si>
    <t xml:space="preserve">Gewährung von Darlehen (ohne Ausleihungen)  </t>
  </si>
  <si>
    <t xml:space="preserve">                    Gewerbesteuer (netto)</t>
  </si>
  <si>
    <t xml:space="preserve">                    Grundsteuer</t>
  </si>
  <si>
    <t>6122, 6130, 6132, 6142-6148, 6182, 6211-6215, 6221-6225, 6230-6238, 6291, 6411, 6421, 6461, 6480-6488, 6511, 6521, 6561-6564, 6591, 6610-6619, 6651, 6691, 6831</t>
  </si>
  <si>
    <t>Ver- und Entsorgung; Natur- und Landschaftspflege; Umweltschutz;
Wirtschaft und Tourismus</t>
  </si>
  <si>
    <t xml:space="preserve">Ersatz von sozialen Leistungen außerhalb von Einrichtungen und von Eingliederungshilfen für behinderte Menschen  </t>
  </si>
  <si>
    <t>1.000 EUR</t>
  </si>
  <si>
    <t>500
bis unter
1.000</t>
  </si>
  <si>
    <t>1.000
bis unter
3.000</t>
  </si>
  <si>
    <t>3.000
bis unter
5.000</t>
  </si>
  <si>
    <t>5.000
bis unter
10.000</t>
  </si>
  <si>
    <t>10.000
bis unter
20.000</t>
  </si>
  <si>
    <t>20.000
und mehr</t>
  </si>
  <si>
    <t xml:space="preserve"> Einzahlungen aus der Veräußerung von immateriellen Vermögensgegenständen des Anlagevermögens</t>
  </si>
  <si>
    <t xml:space="preserve"> Auszahlungen für den Erwerb von immateriellen Vermögensgegenständen des Anlagevermögens</t>
  </si>
  <si>
    <t>7821, 7832, 7833, 7851</t>
  </si>
  <si>
    <t>6810, 6812-6818, 6821, 6832, 6833, 6842-6848, 6851, 6860-6869, 6881, 6950-6959</t>
  </si>
  <si>
    <t>L233 2024 00</t>
  </si>
  <si>
    <t>©  Statistisches Amt Mecklenburg-Vorpommern, Schwerin, 2026</t>
  </si>
  <si>
    <t>Zuständige Fachbereichsleitung: Darlin Victoria Böhme, Telefon: 0385 588-56431</t>
  </si>
  <si>
    <t xml:space="preserve">Vorbemerkungen </t>
  </si>
  <si>
    <t xml:space="preserve"> Einzahlungen aus der Veräußerung von beweglichen Vermögensgegenständen 
   bis zu einem Wert von 1.000 EUR ohne Umsatzsteuer  </t>
  </si>
  <si>
    <t xml:space="preserve"> Einzahlungen aus der Veräußerung beweglicher Vermögensgegenstände 
   über einem Wert von 1.000 EUR ohne Umsatzsteuer  </t>
  </si>
  <si>
    <t xml:space="preserve"> Auszahlungen für den Erwerb beweglicher Vermögensgegenstände 
   bis zu einem Wert von 1.000 EUR ohne Umsatzsteuer  </t>
  </si>
  <si>
    <t xml:space="preserve"> Auszahlungen für den Erwerb beweglicher Vermögensgegenstände 
   über einem Wert von 1.000 EUR ohne Umsatzsteuer  </t>
  </si>
  <si>
    <t>Soziale Einrichtungen für Wohnungslose</t>
  </si>
  <si>
    <t>Soziale Einrichtungen für Aussiedler und Ausländer</t>
  </si>
  <si>
    <t xml:space="preserve">Andere soziale Einrichtungen </t>
  </si>
  <si>
    <t>Soziale Einrichtungen für Menschen mit Behinderungen</t>
  </si>
  <si>
    <t>Versorgung mit technischer Informations- und Telekommunikationsinfrastruktur</t>
  </si>
  <si>
    <t xml:space="preserve">Soziale Einrichtungen (ohne Einrichtungen der Jugendarbeit)  </t>
  </si>
  <si>
    <t xml:space="preserve">Soziale Einrichtungen für Ältere (ohne Pflegeeinrichtungen) </t>
  </si>
  <si>
    <t xml:space="preserve">Soziale Einrichtungen für pflegebedürftige ältere Menschen </t>
  </si>
  <si>
    <t>14.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</si>
</sst>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 ##0;\-#\ ##0;\-"/>
    <numFmt numFmtId="165" formatCode="#\ ###\ ##0;\-#\ ###\ ##0;\-"/>
    <numFmt numFmtId="166" formatCode="#,##0,"/>
    <numFmt numFmtId="167" formatCode="General_)"/>
    <numFmt numFmtId="168" formatCode="#,##0.00&quot;&quot;;\-\ #,##0.00&quot;&quot;;\-&quot;&quot;;@&quot;&quot;"/>
    <numFmt numFmtId="169" formatCode="0&quot;   &quot;"/>
    <numFmt numFmtId="170" formatCode="#,##0&quot;&quot;;\-\ #,##0&quot;&quot;;\-&quot;&quot;;@&quot;&quot;"/>
    <numFmt numFmtId="171" formatCode="#,##0.00&quot; &quot;;\-#,##0.00&quot; &quot;;\-&quot; &quot;;@&quot; &quot;"/>
    <numFmt numFmtId="172" formatCode="#,##0&quot;  &quot;;\-#,##0&quot;  &quot;;0&quot;  &quot;;@&quot;  &quot;"/>
    <numFmt numFmtId="173" formatCode="#,##0.00&quot; &quot;;\-#,##0.00&quot; &quot;;0&quot; &quot;;@&quot; &quot;"/>
    <numFmt numFmtId="174" formatCode="#,##0&quot; &quot;;\-#,##0&quot; &quot;;0&quot; &quot;;@&quot; &quot;"/>
    <numFmt numFmtId="175" formatCode="#,##0&quot;&quot;;\-#,##0&quot;&quot;;0&quot;&quot;;@&quot;&quot;"/>
    <numFmt numFmtId="176" formatCode="#,##0.00&quot;&quot;;\-#,##0.00&quot;&quot;;0.00&quot;&quot;;@&quot;&quot;"/>
    <numFmt numFmtId="177" formatCode="#,##0.00&quot; &quot;;\-#,##0.00&quot; &quot;;0.00&quot; &quot;;@&quot; &quot;"/>
    <numFmt numFmtId="178" formatCode="#,##0&quot; &quot;;\-#,##0&quot; &quot;;0#&quot; &quot;;@&quot; &quot;"/>
  </numFmts>
  <fonts count="40">
    <font>
      <sz val="10"/>
      <name val="Arial"/>
    </font>
    <font>
      <sz val="10"/>
      <color theme="1"/>
      <name val="Arial"/>
      <family val="2"/>
    </font>
    <font>
      <sz val="10"/>
      <color theme="1"/>
      <name val="Arial"/>
      <family val="2"/>
    </font>
    <font>
      <sz val="8"/>
      <name val="Arial"/>
      <family val="2"/>
    </font>
    <font>
      <sz val="10"/>
      <name val="Arial"/>
      <family val="2"/>
    </font>
    <font>
      <sz val="10"/>
      <color indexed="8"/>
      <name val="Arial"/>
      <family val="2"/>
    </font>
    <font>
      <sz val="10"/>
      <color indexed="8"/>
      <name val="MS Sans Serif"/>
      <family val="2"/>
    </font>
    <font>
      <sz val="12"/>
      <name val="Arial MT"/>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sz val="20"/>
      <color theme="1"/>
      <name val="Calibri"/>
      <family val="2"/>
      <scheme val="minor"/>
    </font>
    <font>
      <b/>
      <sz val="20"/>
      <color theme="1"/>
      <name val="Calibri"/>
      <family val="2"/>
      <scheme val="minor"/>
    </font>
    <font>
      <sz val="9"/>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b/>
      <sz val="10"/>
      <name val="Calibri"/>
      <family val="2"/>
      <scheme val="minor"/>
    </font>
    <font>
      <sz val="9"/>
      <name val="Calibri"/>
      <family val="2"/>
      <scheme val="minor"/>
    </font>
    <font>
      <b/>
      <sz val="11"/>
      <name val="Calibri"/>
      <family val="2"/>
      <scheme val="minor"/>
    </font>
    <font>
      <sz val="11"/>
      <name val="Calibri"/>
      <family val="2"/>
      <scheme val="minor"/>
    </font>
    <font>
      <sz val="10"/>
      <color indexed="8"/>
      <name val="Calibri"/>
      <family val="2"/>
      <scheme val="minor"/>
    </font>
    <font>
      <sz val="1"/>
      <color indexed="8"/>
      <name val="Calibri"/>
      <family val="2"/>
      <scheme val="minor"/>
    </font>
    <font>
      <sz val="5"/>
      <color indexed="8"/>
      <name val="Calibri"/>
      <family val="2"/>
      <scheme val="minor"/>
    </font>
    <font>
      <b/>
      <sz val="9"/>
      <name val="Calibri"/>
      <family val="2"/>
      <scheme val="minor"/>
    </font>
    <font>
      <b/>
      <sz val="11"/>
      <color indexed="8"/>
      <name val="Calibri"/>
      <family val="2"/>
      <scheme val="minor"/>
    </font>
    <font>
      <sz val="6"/>
      <name val="Calibri"/>
      <family val="2"/>
      <scheme val="minor"/>
    </font>
    <font>
      <b/>
      <sz val="8.5"/>
      <name val="Calibri"/>
      <family val="2"/>
      <scheme val="minor"/>
    </font>
    <font>
      <sz val="8.5"/>
      <name val="Calibri"/>
      <family val="2"/>
      <scheme val="minor"/>
    </font>
    <font>
      <sz val="8.5"/>
      <color rgb="FF000000"/>
      <name val="Calibri"/>
      <family val="2"/>
      <scheme val="minor"/>
    </font>
    <font>
      <b/>
      <sz val="8.5"/>
      <color rgb="FF000000"/>
      <name val="Calibri"/>
      <family val="2"/>
      <scheme val="minor"/>
    </font>
    <font>
      <b/>
      <sz val="6"/>
      <name val="Calibri"/>
      <family val="2"/>
      <scheme val="minor"/>
    </font>
    <font>
      <sz val="6"/>
      <color theme="1"/>
      <name val="Calibri"/>
      <family val="2"/>
      <scheme val="minor"/>
    </font>
    <font>
      <sz val="6"/>
      <color indexed="8"/>
      <name val="Calibri"/>
      <family val="2"/>
      <scheme val="minor"/>
    </font>
    <font>
      <b/>
      <sz val="8.5"/>
      <color indexed="8"/>
      <name val="Calibri"/>
      <family val="2"/>
      <scheme val="minor"/>
    </font>
    <font>
      <sz val="8.5"/>
      <color indexed="8"/>
      <name val="Calibri"/>
      <family val="2"/>
      <scheme val="minor"/>
    </font>
    <font>
      <b/>
      <sz val="31"/>
      <name val="Calibri"/>
      <family val="2"/>
      <scheme val="minor"/>
    </font>
  </fonts>
  <fills count="2">
    <fill>
      <patternFill patternType="none"/>
    </fill>
    <fill>
      <patternFill patternType="gray125"/>
    </fill>
  </fills>
  <borders count="20">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top/>
      <bottom style="hair">
        <color indexed="64"/>
      </bottom>
      <diagonal/>
    </border>
  </borders>
  <cellStyleXfs count="19">
    <xf numFmtId="0" fontId="0" fillId="0" borderId="0"/>
    <xf numFmtId="0" fontId="4" fillId="0" borderId="0"/>
    <xf numFmtId="0" fontId="4" fillId="0" borderId="0"/>
    <xf numFmtId="0" fontId="4" fillId="0" borderId="0"/>
    <xf numFmtId="0" fontId="4" fillId="0" borderId="0"/>
    <xf numFmtId="0" fontId="5" fillId="0" borderId="0"/>
    <xf numFmtId="0" fontId="8" fillId="0" borderId="0"/>
    <xf numFmtId="0" fontId="6" fillId="0" borderId="0"/>
    <xf numFmtId="0" fontId="4" fillId="0" borderId="0"/>
    <xf numFmtId="0" fontId="4" fillId="0" borderId="0"/>
    <xf numFmtId="0" fontId="6" fillId="0" borderId="0"/>
    <xf numFmtId="0" fontId="6" fillId="0" borderId="0"/>
    <xf numFmtId="167" fontId="7" fillId="0" borderId="0"/>
    <xf numFmtId="0" fontId="2" fillId="0" borderId="0"/>
    <xf numFmtId="0" fontId="4" fillId="0" borderId="0"/>
    <xf numFmtId="0" fontId="2" fillId="0" borderId="0"/>
    <xf numFmtId="0" fontId="1" fillId="0" borderId="0"/>
    <xf numFmtId="0" fontId="1" fillId="0" borderId="0"/>
    <xf numFmtId="0" fontId="1" fillId="0" borderId="0"/>
  </cellStyleXfs>
  <cellXfs count="309">
    <xf numFmtId="0" fontId="0" fillId="0" borderId="0" xfId="0"/>
    <xf numFmtId="0" fontId="10" fillId="0" borderId="0" xfId="6" applyFont="1"/>
    <xf numFmtId="49" fontId="10" fillId="0" borderId="0" xfId="6" applyNumberFormat="1" applyFont="1" applyAlignment="1">
      <alignment horizontal="right"/>
    </xf>
    <xf numFmtId="0" fontId="10" fillId="0" borderId="0" xfId="6" applyFont="1" applyAlignment="1"/>
    <xf numFmtId="0" fontId="10" fillId="0" borderId="0" xfId="6" applyFont="1" applyAlignment="1">
      <alignment horizontal="left" vertical="center" indent="33"/>
    </xf>
    <xf numFmtId="49" fontId="10" fillId="0" borderId="0" xfId="6" applyNumberFormat="1" applyFont="1" applyAlignment="1">
      <alignment horizontal="right" vertical="center"/>
    </xf>
    <xf numFmtId="0" fontId="19" fillId="0" borderId="0" xfId="6" applyFont="1" applyAlignment="1">
      <alignment vertical="center"/>
    </xf>
    <xf numFmtId="49" fontId="10" fillId="0" borderId="0" xfId="6" applyNumberFormat="1" applyFont="1" applyAlignment="1">
      <alignment horizontal="left" vertical="center"/>
    </xf>
    <xf numFmtId="0" fontId="10" fillId="0" borderId="0" xfId="6" applyNumberFormat="1" applyFont="1" applyAlignment="1">
      <alignment horizontal="left" vertical="center"/>
    </xf>
    <xf numFmtId="0" fontId="10" fillId="0" borderId="0" xfId="6" applyFont="1" applyAlignment="1">
      <alignment horizontal="left" vertical="center"/>
    </xf>
    <xf numFmtId="0" fontId="21" fillId="0" borderId="0" xfId="1" applyFont="1" applyAlignment="1">
      <alignment vertical="center"/>
    </xf>
    <xf numFmtId="0" fontId="21" fillId="0" borderId="0" xfId="1" applyFont="1" applyAlignment="1">
      <alignment horizontal="right"/>
    </xf>
    <xf numFmtId="0" fontId="21" fillId="0" borderId="0" xfId="1" applyFont="1"/>
    <xf numFmtId="0" fontId="21" fillId="0" borderId="0" xfId="1" applyNumberFormat="1" applyFont="1" applyAlignment="1">
      <alignment horizontal="left" vertical="top"/>
    </xf>
    <xf numFmtId="0" fontId="21" fillId="0" borderId="0" xfId="1" applyFont="1" applyAlignment="1">
      <alignment vertical="center" wrapText="1"/>
    </xf>
    <xf numFmtId="0" fontId="21" fillId="0" borderId="0" xfId="1" applyFont="1" applyAlignment="1">
      <alignment horizontal="left" vertical="top"/>
    </xf>
    <xf numFmtId="0" fontId="21" fillId="0" borderId="0" xfId="1" applyFont="1" applyAlignment="1">
      <alignment horizontal="left" vertical="center"/>
    </xf>
    <xf numFmtId="0" fontId="23" fillId="0" borderId="0" xfId="1" applyFont="1" applyAlignment="1">
      <alignment vertical="center"/>
    </xf>
    <xf numFmtId="0" fontId="21" fillId="0" borderId="0" xfId="1" applyNumberFormat="1" applyFont="1" applyAlignment="1">
      <alignment vertical="center"/>
    </xf>
    <xf numFmtId="0" fontId="24" fillId="0" borderId="0" xfId="7" applyFont="1" applyAlignment="1">
      <alignment vertical="center"/>
    </xf>
    <xf numFmtId="0" fontId="25" fillId="0" borderId="0" xfId="7" applyFont="1" applyAlignment="1">
      <alignment horizontal="center"/>
    </xf>
    <xf numFmtId="0" fontId="25" fillId="0" borderId="0" xfId="7" applyFont="1"/>
    <xf numFmtId="0" fontId="21" fillId="0" borderId="0" xfId="1" applyFont="1" applyAlignment="1">
      <alignment horizontal="justify" vertical="justify" wrapText="1"/>
    </xf>
    <xf numFmtId="0" fontId="24" fillId="0" borderId="0" xfId="7" applyFont="1" applyAlignment="1">
      <alignment horizontal="left" wrapText="1"/>
    </xf>
    <xf numFmtId="0" fontId="26" fillId="0" borderId="0" xfId="7" applyFont="1"/>
    <xf numFmtId="0" fontId="24" fillId="0" borderId="0" xfId="7" applyFont="1"/>
    <xf numFmtId="0" fontId="21" fillId="0" borderId="0" xfId="1" applyFont="1" applyAlignment="1">
      <alignment horizontal="center" vertical="center"/>
    </xf>
    <xf numFmtId="0" fontId="20" fillId="0" borderId="0" xfId="1" applyFont="1" applyAlignment="1">
      <alignment horizontal="left" vertical="center"/>
    </xf>
    <xf numFmtId="0" fontId="22" fillId="0" borderId="0" xfId="1" applyFont="1" applyAlignment="1">
      <alignment horizontal="left" vertical="center"/>
    </xf>
    <xf numFmtId="0" fontId="27" fillId="0" borderId="0" xfId="1" applyFont="1" applyAlignment="1">
      <alignment horizontal="left" vertical="center"/>
    </xf>
    <xf numFmtId="0" fontId="28" fillId="0" borderId="0" xfId="7" applyFont="1" applyAlignment="1">
      <alignment vertical="center"/>
    </xf>
    <xf numFmtId="0" fontId="27" fillId="0" borderId="0" xfId="1" applyFont="1"/>
    <xf numFmtId="0" fontId="21" fillId="0" borderId="0" xfId="1" applyFont="1" applyBorder="1" applyAlignment="1">
      <alignment horizontal="left" vertical="center" wrapText="1"/>
    </xf>
    <xf numFmtId="0" fontId="21" fillId="0" borderId="8" xfId="1" applyFont="1" applyBorder="1" applyAlignment="1">
      <alignment horizontal="center" vertical="center" wrapText="1"/>
    </xf>
    <xf numFmtId="0" fontId="27" fillId="0" borderId="0" xfId="1" applyFont="1" applyBorder="1" applyAlignment="1">
      <alignment horizontal="left" indent="1"/>
    </xf>
    <xf numFmtId="0" fontId="27" fillId="0" borderId="9" xfId="1" applyFont="1" applyBorder="1" applyAlignment="1">
      <alignment horizontal="left" indent="1"/>
    </xf>
    <xf numFmtId="0" fontId="21" fillId="0" borderId="0" xfId="1" applyFont="1" applyBorder="1" applyAlignment="1">
      <alignment horizontal="left" indent="1"/>
    </xf>
    <xf numFmtId="0" fontId="21" fillId="0" borderId="9" xfId="1" applyFont="1" applyBorder="1" applyAlignment="1">
      <alignment horizontal="left" indent="1"/>
    </xf>
    <xf numFmtId="0" fontId="21" fillId="0" borderId="0" xfId="1" applyFont="1" applyAlignment="1">
      <alignment horizontal="left"/>
    </xf>
    <xf numFmtId="0" fontId="28" fillId="0" borderId="0" xfId="1" applyFont="1" applyAlignment="1">
      <alignment horizontal="left" vertical="center"/>
    </xf>
    <xf numFmtId="0" fontId="23" fillId="0" borderId="0" xfId="1" applyFont="1"/>
    <xf numFmtId="0" fontId="21" fillId="0" borderId="9" xfId="1" applyFont="1" applyBorder="1" applyAlignment="1">
      <alignment horizontal="left" wrapText="1" indent="1"/>
    </xf>
    <xf numFmtId="0" fontId="27" fillId="0" borderId="0" xfId="0" applyFont="1" applyBorder="1"/>
    <xf numFmtId="0" fontId="27" fillId="0" borderId="8" xfId="0" applyFont="1" applyBorder="1" applyAlignment="1">
      <alignment horizontal="left" indent="1"/>
    </xf>
    <xf numFmtId="0" fontId="27" fillId="0" borderId="0" xfId="0" applyFont="1" applyAlignment="1">
      <alignment horizontal="left" indent="1"/>
    </xf>
    <xf numFmtId="0" fontId="27" fillId="0" borderId="9" xfId="0" applyFont="1" applyBorder="1" applyAlignment="1">
      <alignment horizontal="left" indent="1"/>
    </xf>
    <xf numFmtId="0" fontId="21" fillId="0" borderId="0" xfId="0" applyFont="1" applyAlignment="1">
      <alignment horizontal="left" indent="1"/>
    </xf>
    <xf numFmtId="0" fontId="21" fillId="0" borderId="9" xfId="0" applyFont="1" applyBorder="1" applyAlignment="1">
      <alignment horizontal="left" indent="1"/>
    </xf>
    <xf numFmtId="0" fontId="21" fillId="0" borderId="0" xfId="0" applyFont="1" applyAlignment="1">
      <alignment horizontal="left" vertical="top" indent="1"/>
    </xf>
    <xf numFmtId="0" fontId="21" fillId="0" borderId="9" xfId="0" applyFont="1" applyBorder="1" applyAlignment="1">
      <alignment horizontal="left" wrapText="1" indent="1"/>
    </xf>
    <xf numFmtId="0" fontId="21" fillId="0" borderId="0" xfId="1" applyFont="1" applyAlignment="1">
      <alignment horizontal="center" vertical="center" wrapText="1"/>
    </xf>
    <xf numFmtId="0" fontId="27" fillId="0" borderId="0" xfId="1" applyFont="1" applyAlignment="1">
      <alignment horizontal="center" vertical="center" wrapText="1"/>
    </xf>
    <xf numFmtId="0" fontId="22" fillId="0" borderId="0" xfId="1" applyFont="1" applyAlignment="1">
      <alignment vertical="center"/>
    </xf>
    <xf numFmtId="0" fontId="27" fillId="0" borderId="9" xfId="0" applyFont="1" applyBorder="1" applyAlignment="1">
      <alignment horizontal="left" wrapText="1" indent="1"/>
    </xf>
    <xf numFmtId="0" fontId="21" fillId="0" borderId="0" xfId="1" applyFont="1" applyBorder="1" applyAlignment="1">
      <alignment horizontal="center" vertical="center" wrapText="1"/>
    </xf>
    <xf numFmtId="0" fontId="21" fillId="0" borderId="4" xfId="1" applyFont="1" applyBorder="1" applyAlignment="1">
      <alignment vertical="top" wrapText="1"/>
    </xf>
    <xf numFmtId="0" fontId="21" fillId="0" borderId="0" xfId="1" applyFont="1" applyBorder="1" applyAlignment="1">
      <alignment horizontal="left" vertical="top" wrapText="1"/>
    </xf>
    <xf numFmtId="0" fontId="21" fillId="0" borderId="0" xfId="1" applyFont="1" applyAlignment="1">
      <alignment horizontal="center" vertical="top" wrapText="1"/>
    </xf>
    <xf numFmtId="0" fontId="21" fillId="0" borderId="5" xfId="1" applyFont="1" applyBorder="1" applyAlignment="1">
      <alignment vertical="top" wrapText="1"/>
    </xf>
    <xf numFmtId="0" fontId="27" fillId="0" borderId="0" xfId="1" applyFont="1" applyAlignment="1">
      <alignment horizontal="center" vertical="top" wrapText="1"/>
    </xf>
    <xf numFmtId="0" fontId="27" fillId="0" borderId="5" xfId="1" applyFont="1" applyBorder="1" applyAlignment="1">
      <alignment vertical="top" wrapText="1"/>
    </xf>
    <xf numFmtId="0" fontId="27" fillId="0" borderId="0" xfId="1" applyFont="1" applyBorder="1" applyAlignment="1">
      <alignment horizontal="left" vertical="top" wrapText="1"/>
    </xf>
    <xf numFmtId="0" fontId="21" fillId="0" borderId="0" xfId="1" applyFont="1" applyAlignment="1">
      <alignment horizontal="center"/>
    </xf>
    <xf numFmtId="0" fontId="21" fillId="0" borderId="0" xfId="1" applyFont="1" applyAlignment="1">
      <alignment vertical="top"/>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0" xfId="0" applyFont="1" applyBorder="1" applyAlignment="1">
      <alignment horizontal="center" vertical="center"/>
    </xf>
    <xf numFmtId="169" fontId="29" fillId="0" borderId="0" xfId="0" applyNumberFormat="1" applyFont="1" applyAlignment="1" applyProtection="1">
      <alignment horizontal="right"/>
    </xf>
    <xf numFmtId="169" fontId="29" fillId="0" borderId="0" xfId="0" applyNumberFormat="1" applyFont="1" applyAlignment="1" applyProtection="1">
      <alignment horizontal="right" vertical="center"/>
    </xf>
    <xf numFmtId="0" fontId="30" fillId="0" borderId="0" xfId="0" applyFont="1" applyBorder="1" applyAlignment="1">
      <alignment vertical="center"/>
    </xf>
    <xf numFmtId="0" fontId="30" fillId="0" borderId="0" xfId="0" applyFont="1" applyBorder="1" applyAlignment="1">
      <alignment horizontal="center" vertical="center"/>
    </xf>
    <xf numFmtId="49" fontId="30" fillId="0" borderId="0" xfId="0" applyNumberFormat="1" applyFont="1" applyBorder="1" applyAlignment="1">
      <alignment horizontal="center" vertical="center"/>
    </xf>
    <xf numFmtId="0" fontId="31" fillId="0" borderId="0" xfId="0" applyFont="1" applyBorder="1" applyAlignment="1">
      <alignment horizontal="center" vertical="center"/>
    </xf>
    <xf numFmtId="0" fontId="31" fillId="0" borderId="3" xfId="0" applyFont="1" applyBorder="1" applyAlignment="1">
      <alignment horizontal="center" vertical="center" wrapText="1"/>
    </xf>
    <xf numFmtId="0" fontId="31" fillId="0" borderId="4" xfId="0" applyFont="1" applyBorder="1" applyAlignment="1">
      <alignment wrapText="1"/>
    </xf>
    <xf numFmtId="0" fontId="31" fillId="0" borderId="0" xfId="0" applyFont="1" applyBorder="1"/>
    <xf numFmtId="0" fontId="32" fillId="0" borderId="5" xfId="7" applyFont="1" applyFill="1" applyBorder="1" applyAlignment="1">
      <alignment horizontal="left"/>
    </xf>
    <xf numFmtId="0" fontId="32" fillId="0" borderId="5" xfId="7" applyFont="1" applyFill="1" applyBorder="1" applyAlignment="1">
      <alignment horizontal="left" wrapText="1"/>
    </xf>
    <xf numFmtId="0" fontId="33" fillId="0" borderId="5" xfId="7" applyFont="1" applyFill="1" applyBorder="1" applyAlignment="1">
      <alignment horizontal="left" vertical="center"/>
    </xf>
    <xf numFmtId="0" fontId="33" fillId="0" borderId="5" xfId="7" applyFont="1" applyFill="1" applyBorder="1" applyAlignment="1">
      <alignment horizontal="left" wrapText="1"/>
    </xf>
    <xf numFmtId="0" fontId="29" fillId="0" borderId="0" xfId="0" applyFont="1" applyBorder="1" applyAlignment="1">
      <alignment horizontal="center" wrapText="1"/>
    </xf>
    <xf numFmtId="0" fontId="29" fillId="0" borderId="0" xfId="0" applyFont="1" applyBorder="1"/>
    <xf numFmtId="0" fontId="30" fillId="0" borderId="4" xfId="0" applyFont="1" applyBorder="1" applyAlignment="1">
      <alignment vertical="center" wrapText="1"/>
    </xf>
    <xf numFmtId="0" fontId="31" fillId="0" borderId="0" xfId="0" applyFont="1" applyBorder="1" applyAlignment="1">
      <alignment vertical="center"/>
    </xf>
    <xf numFmtId="0" fontId="31" fillId="0" borderId="0" xfId="0" applyFont="1" applyBorder="1" applyAlignment="1"/>
    <xf numFmtId="0" fontId="30" fillId="0" borderId="0" xfId="0" applyFont="1" applyBorder="1" applyAlignment="1"/>
    <xf numFmtId="0" fontId="34"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0" xfId="0" applyFont="1"/>
    <xf numFmtId="0" fontId="29" fillId="0" borderId="0" xfId="0" applyFont="1"/>
    <xf numFmtId="0" fontId="29" fillId="0" borderId="0" xfId="0" applyNumberFormat="1" applyFont="1" applyBorder="1"/>
    <xf numFmtId="0" fontId="31" fillId="0" borderId="0" xfId="0" applyNumberFormat="1" applyFont="1" applyBorder="1" applyAlignment="1">
      <alignment horizontal="center" vertical="center"/>
    </xf>
    <xf numFmtId="0" fontId="31" fillId="0" borderId="0" xfId="0" applyNumberFormat="1" applyFont="1" applyBorder="1"/>
    <xf numFmtId="0" fontId="31" fillId="0" borderId="0" xfId="0" applyNumberFormat="1" applyFont="1" applyBorder="1" applyAlignment="1">
      <alignment vertical="center"/>
    </xf>
    <xf numFmtId="0" fontId="30" fillId="0" borderId="0" xfId="0" applyNumberFormat="1" applyFont="1" applyBorder="1" applyAlignment="1">
      <alignment vertical="center"/>
    </xf>
    <xf numFmtId="0" fontId="31" fillId="0" borderId="0" xfId="0" applyNumberFormat="1" applyFont="1" applyBorder="1" applyAlignment="1"/>
    <xf numFmtId="0" fontId="30" fillId="0" borderId="0" xfId="0" applyNumberFormat="1" applyFont="1" applyBorder="1" applyAlignment="1"/>
    <xf numFmtId="170" fontId="32" fillId="0" borderId="0" xfId="0" applyNumberFormat="1" applyFont="1" applyBorder="1" applyAlignment="1">
      <alignment horizontal="right"/>
    </xf>
    <xf numFmtId="170" fontId="33" fillId="0" borderId="0" xfId="0" applyNumberFormat="1" applyFont="1" applyBorder="1" applyAlignment="1">
      <alignment horizontal="right" vertical="center"/>
    </xf>
    <xf numFmtId="170" fontId="33" fillId="0" borderId="0" xfId="0" applyNumberFormat="1" applyFont="1" applyBorder="1" applyAlignment="1">
      <alignment horizontal="right"/>
    </xf>
    <xf numFmtId="168" fontId="32" fillId="0" borderId="0" xfId="0" applyNumberFormat="1" applyFont="1" applyBorder="1" applyAlignment="1">
      <alignment horizontal="right"/>
    </xf>
    <xf numFmtId="168" fontId="33" fillId="0" borderId="0" xfId="0" applyNumberFormat="1" applyFont="1" applyBorder="1" applyAlignment="1">
      <alignment horizontal="right" vertical="center"/>
    </xf>
    <xf numFmtId="168" fontId="33" fillId="0" borderId="0" xfId="0" applyNumberFormat="1" applyFont="1" applyBorder="1" applyAlignment="1">
      <alignment horizontal="right"/>
    </xf>
    <xf numFmtId="0" fontId="31" fillId="0" borderId="1" xfId="0" applyNumberFormat="1" applyFont="1" applyBorder="1" applyAlignment="1">
      <alignment horizontal="center" vertical="center" wrapText="1"/>
    </xf>
    <xf numFmtId="0" fontId="31" fillId="0" borderId="2" xfId="0" applyNumberFormat="1" applyFont="1" applyBorder="1" applyAlignment="1">
      <alignment horizontal="center" vertical="center" wrapText="1"/>
    </xf>
    <xf numFmtId="0" fontId="31" fillId="0" borderId="3" xfId="0" applyNumberFormat="1" applyFont="1" applyBorder="1" applyAlignment="1">
      <alignment horizontal="center" vertical="center" wrapText="1"/>
    </xf>
    <xf numFmtId="0" fontId="29" fillId="0" borderId="1" xfId="0" applyNumberFormat="1" applyFont="1" applyBorder="1" applyAlignment="1">
      <alignment horizontal="center" vertical="center" wrapText="1"/>
    </xf>
    <xf numFmtId="0" fontId="29" fillId="0" borderId="2" xfId="0" applyNumberFormat="1" applyFont="1" applyBorder="1" applyAlignment="1">
      <alignment horizontal="center" vertical="center" wrapText="1"/>
    </xf>
    <xf numFmtId="0" fontId="29" fillId="0" borderId="3" xfId="0" applyNumberFormat="1" applyFont="1" applyBorder="1" applyAlignment="1">
      <alignment horizontal="center" vertical="center" wrapText="1"/>
    </xf>
    <xf numFmtId="0" fontId="29" fillId="0" borderId="1" xfId="0" applyNumberFormat="1" applyFont="1" applyBorder="1" applyAlignment="1">
      <alignment horizontal="center" vertical="center"/>
    </xf>
    <xf numFmtId="0" fontId="29" fillId="0" borderId="2" xfId="0" applyNumberFormat="1" applyFont="1" applyBorder="1" applyAlignment="1">
      <alignment horizontal="center" vertical="center"/>
    </xf>
    <xf numFmtId="0" fontId="35" fillId="0" borderId="1" xfId="1" applyNumberFormat="1" applyFont="1" applyFill="1" applyBorder="1" applyAlignment="1">
      <alignment horizontal="center" vertical="center"/>
    </xf>
    <xf numFmtId="0" fontId="35" fillId="0" borderId="2" xfId="1" applyNumberFormat="1" applyFont="1" applyFill="1" applyBorder="1" applyAlignment="1">
      <alignment horizontal="center" vertical="center" wrapText="1"/>
    </xf>
    <xf numFmtId="0" fontId="29" fillId="0" borderId="2" xfId="1" applyNumberFormat="1" applyFont="1" applyFill="1" applyBorder="1" applyAlignment="1">
      <alignment horizontal="center" vertical="center"/>
    </xf>
    <xf numFmtId="0" fontId="29" fillId="0" borderId="2" xfId="1" applyNumberFormat="1" applyFont="1" applyFill="1" applyBorder="1" applyAlignment="1">
      <alignment horizontal="center" vertical="center" wrapText="1"/>
    </xf>
    <xf numFmtId="0" fontId="29" fillId="0" borderId="2" xfId="1" applyNumberFormat="1" applyFont="1" applyBorder="1" applyAlignment="1">
      <alignment horizontal="center" vertical="center"/>
    </xf>
    <xf numFmtId="0" fontId="29" fillId="0" borderId="3" xfId="1" applyNumberFormat="1" applyFont="1" applyBorder="1" applyAlignment="1">
      <alignment horizontal="center" vertical="center" wrapText="1"/>
    </xf>
    <xf numFmtId="0" fontId="29" fillId="0" borderId="1" xfId="1" applyNumberFormat="1" applyFont="1" applyBorder="1" applyAlignment="1">
      <alignment horizontal="center" vertical="center"/>
    </xf>
    <xf numFmtId="0" fontId="29" fillId="0" borderId="2" xfId="1" applyNumberFormat="1" applyFont="1" applyBorder="1" applyAlignment="1">
      <alignment horizontal="center" vertical="center" wrapText="1"/>
    </xf>
    <xf numFmtId="0" fontId="29" fillId="0" borderId="3" xfId="1" applyNumberFormat="1" applyFont="1" applyBorder="1" applyAlignment="1">
      <alignment horizontal="center" vertical="center"/>
    </xf>
    <xf numFmtId="0" fontId="38" fillId="0" borderId="0" xfId="7" applyFont="1" applyAlignment="1">
      <alignment vertical="top"/>
    </xf>
    <xf numFmtId="0" fontId="38" fillId="0" borderId="0" xfId="7" applyFont="1"/>
    <xf numFmtId="0" fontId="38" fillId="0" borderId="0" xfId="7" applyFont="1" applyBorder="1"/>
    <xf numFmtId="0" fontId="38" fillId="0" borderId="5" xfId="7" applyFont="1" applyBorder="1" applyAlignment="1">
      <alignment horizontal="left"/>
    </xf>
    <xf numFmtId="0" fontId="38" fillId="0" borderId="5" xfId="7" applyFont="1" applyBorder="1" applyAlignment="1">
      <alignment horizontal="left" wrapText="1"/>
    </xf>
    <xf numFmtId="0" fontId="37" fillId="0" borderId="5" xfId="7" applyFont="1" applyBorder="1" applyAlignment="1">
      <alignment horizontal="left" vertical="center"/>
    </xf>
    <xf numFmtId="0" fontId="37" fillId="0" borderId="0" xfId="7" applyFont="1" applyAlignment="1">
      <alignment vertical="center"/>
    </xf>
    <xf numFmtId="0" fontId="37" fillId="0" borderId="5" xfId="7" applyFont="1" applyBorder="1" applyAlignment="1">
      <alignment horizontal="left" wrapText="1"/>
    </xf>
    <xf numFmtId="0" fontId="37" fillId="0" borderId="0" xfId="7" applyFont="1"/>
    <xf numFmtId="0" fontId="38" fillId="0" borderId="5" xfId="5" applyFont="1" applyFill="1" applyBorder="1" applyAlignment="1">
      <alignment wrapText="1"/>
    </xf>
    <xf numFmtId="0" fontId="38" fillId="0" borderId="0" xfId="7" applyFont="1" applyAlignment="1">
      <alignment horizontal="left"/>
    </xf>
    <xf numFmtId="164" fontId="38" fillId="0" borderId="0" xfId="7" applyNumberFormat="1" applyFont="1" applyAlignment="1">
      <alignment horizontal="right"/>
    </xf>
    <xf numFmtId="0" fontId="37" fillId="0" borderId="0" xfId="7" applyFont="1" applyAlignment="1">
      <alignment horizontal="center"/>
    </xf>
    <xf numFmtId="166" fontId="38" fillId="0" borderId="0" xfId="7" applyNumberFormat="1" applyFont="1" applyAlignment="1">
      <alignment horizontal="center"/>
    </xf>
    <xf numFmtId="0" fontId="36" fillId="0" borderId="0" xfId="7" applyFont="1" applyAlignment="1"/>
    <xf numFmtId="0" fontId="36" fillId="0" borderId="0" xfId="7" applyFont="1"/>
    <xf numFmtId="0" fontId="36" fillId="0" borderId="0" xfId="7" applyFont="1" applyBorder="1"/>
    <xf numFmtId="0" fontId="36" fillId="0" borderId="0" xfId="7" applyNumberFormat="1" applyFont="1" applyFill="1" applyAlignment="1"/>
    <xf numFmtId="0" fontId="38" fillId="0" borderId="5" xfId="7" applyNumberFormat="1" applyFont="1" applyFill="1" applyBorder="1" applyAlignment="1">
      <alignment horizontal="left"/>
    </xf>
    <xf numFmtId="0" fontId="31" fillId="0" borderId="3" xfId="0" applyFont="1" applyBorder="1" applyAlignment="1">
      <alignment horizontal="center" vertical="center" wrapText="1"/>
    </xf>
    <xf numFmtId="165" fontId="29" fillId="0" borderId="2" xfId="0" applyNumberFormat="1" applyFont="1" applyBorder="1" applyAlignment="1">
      <alignment horizontal="center" vertical="center" wrapText="1"/>
    </xf>
    <xf numFmtId="165" fontId="29" fillId="0" borderId="3" xfId="0" applyNumberFormat="1" applyFont="1" applyBorder="1" applyAlignment="1">
      <alignment horizontal="center" vertical="center" wrapText="1"/>
    </xf>
    <xf numFmtId="165" fontId="29" fillId="0" borderId="6" xfId="0" applyNumberFormat="1" applyFont="1" applyBorder="1" applyAlignment="1">
      <alignment horizontal="center" vertical="center" wrapText="1"/>
    </xf>
    <xf numFmtId="165" fontId="31" fillId="0" borderId="2" xfId="0" applyNumberFormat="1" applyFont="1" applyBorder="1" applyAlignment="1">
      <alignment horizontal="center" vertical="center" wrapText="1"/>
    </xf>
    <xf numFmtId="165" fontId="31" fillId="0" borderId="3" xfId="0" applyNumberFormat="1" applyFont="1" applyBorder="1" applyAlignment="1">
      <alignment horizontal="center" vertical="center" wrapText="1"/>
    </xf>
    <xf numFmtId="165" fontId="31" fillId="0" borderId="1" xfId="0" applyNumberFormat="1" applyFont="1" applyBorder="1" applyAlignment="1">
      <alignment horizontal="center" vertical="center" wrapText="1"/>
    </xf>
    <xf numFmtId="165" fontId="29" fillId="0" borderId="1" xfId="0" applyNumberFormat="1" applyFont="1" applyBorder="1" applyAlignment="1">
      <alignment horizontal="center" vertical="center" wrapText="1"/>
    </xf>
    <xf numFmtId="171" fontId="32" fillId="0" borderId="0" xfId="0" applyNumberFormat="1" applyFont="1" applyBorder="1" applyAlignment="1">
      <alignment horizontal="right"/>
    </xf>
    <xf numFmtId="171" fontId="33" fillId="0" borderId="0" xfId="0" applyNumberFormat="1" applyFont="1" applyBorder="1" applyAlignment="1">
      <alignment horizontal="right" vertical="center"/>
    </xf>
    <xf numFmtId="171" fontId="33" fillId="0" borderId="0" xfId="0" applyNumberFormat="1" applyFont="1" applyBorder="1" applyAlignment="1">
      <alignment horizontal="right"/>
    </xf>
    <xf numFmtId="0" fontId="21" fillId="0" borderId="0" xfId="1" applyFont="1"/>
    <xf numFmtId="0" fontId="21" fillId="0" borderId="0" xfId="0" applyFont="1" applyAlignment="1">
      <alignment horizontal="left" vertical="top" indent="1"/>
    </xf>
    <xf numFmtId="0" fontId="21" fillId="0" borderId="9" xfId="0" applyFont="1" applyBorder="1" applyAlignment="1">
      <alignment horizontal="left" wrapText="1" indent="1"/>
    </xf>
    <xf numFmtId="0" fontId="21" fillId="0" borderId="0" xfId="0" applyFont="1" applyAlignment="1">
      <alignment horizontal="left" vertical="top" indent="1"/>
    </xf>
    <xf numFmtId="0" fontId="21" fillId="0" borderId="9" xfId="0" applyFont="1" applyBorder="1" applyAlignment="1">
      <alignment horizontal="left" wrapText="1" indent="1"/>
    </xf>
    <xf numFmtId="172" fontId="32" fillId="0" borderId="0" xfId="0" applyNumberFormat="1" applyFont="1" applyBorder="1" applyAlignment="1">
      <alignment horizontal="right"/>
    </xf>
    <xf numFmtId="173" fontId="31" fillId="0" borderId="0" xfId="0" applyNumberFormat="1" applyFont="1" applyBorder="1" applyAlignment="1">
      <alignment horizontal="right"/>
    </xf>
    <xf numFmtId="172" fontId="33" fillId="0" borderId="0" xfId="0" applyNumberFormat="1" applyFont="1" applyBorder="1" applyAlignment="1">
      <alignment horizontal="right" vertical="center"/>
    </xf>
    <xf numFmtId="173" fontId="30" fillId="0" borderId="0" xfId="0" applyNumberFormat="1" applyFont="1" applyBorder="1" applyAlignment="1">
      <alignment horizontal="right" vertical="center"/>
    </xf>
    <xf numFmtId="172" fontId="33" fillId="0" borderId="0" xfId="0" applyNumberFormat="1" applyFont="1" applyBorder="1" applyAlignment="1">
      <alignment horizontal="right"/>
    </xf>
    <xf numFmtId="173" fontId="30" fillId="0" borderId="0" xfId="0" applyNumberFormat="1" applyFont="1" applyBorder="1" applyAlignment="1">
      <alignment horizontal="right"/>
    </xf>
    <xf numFmtId="174" fontId="32" fillId="0" borderId="0" xfId="0" applyNumberFormat="1" applyFont="1" applyBorder="1" applyAlignment="1">
      <alignment horizontal="right"/>
    </xf>
    <xf numFmtId="175" fontId="32" fillId="0" borderId="0" xfId="0" applyNumberFormat="1" applyFont="1" applyBorder="1" applyAlignment="1">
      <alignment horizontal="right"/>
    </xf>
    <xf numFmtId="176" fontId="32" fillId="0" borderId="0" xfId="0" applyNumberFormat="1" applyFont="1" applyBorder="1" applyAlignment="1">
      <alignment horizontal="right"/>
    </xf>
    <xf numFmtId="176" fontId="33" fillId="0" borderId="0" xfId="0" applyNumberFormat="1" applyFont="1" applyBorder="1" applyAlignment="1">
      <alignment horizontal="right" vertical="center"/>
    </xf>
    <xf numFmtId="176" fontId="33" fillId="0" borderId="0" xfId="0" applyNumberFormat="1" applyFont="1" applyBorder="1" applyAlignment="1">
      <alignment horizontal="right"/>
    </xf>
    <xf numFmtId="175" fontId="33" fillId="0" borderId="0" xfId="0" applyNumberFormat="1" applyFont="1" applyBorder="1" applyAlignment="1">
      <alignment horizontal="right" vertical="center"/>
    </xf>
    <xf numFmtId="175" fontId="33" fillId="0" borderId="0" xfId="0" applyNumberFormat="1" applyFont="1" applyBorder="1" applyAlignment="1">
      <alignment horizontal="right"/>
    </xf>
    <xf numFmtId="177" fontId="32" fillId="0" borderId="0" xfId="0" applyNumberFormat="1" applyFont="1" applyBorder="1" applyAlignment="1">
      <alignment horizontal="right"/>
    </xf>
    <xf numFmtId="177" fontId="33" fillId="0" borderId="0" xfId="0" applyNumberFormat="1" applyFont="1" applyBorder="1" applyAlignment="1">
      <alignment horizontal="right" vertical="center"/>
    </xf>
    <xf numFmtId="177" fontId="33" fillId="0" borderId="0" xfId="0" applyNumberFormat="1" applyFont="1" applyBorder="1" applyAlignment="1">
      <alignment horizontal="right"/>
    </xf>
    <xf numFmtId="174" fontId="33" fillId="0" borderId="0" xfId="0" applyNumberFormat="1" applyFont="1" applyBorder="1" applyAlignment="1">
      <alignment horizontal="right"/>
    </xf>
    <xf numFmtId="174" fontId="33" fillId="0" borderId="0" xfId="0" applyNumberFormat="1" applyFont="1" applyBorder="1" applyAlignment="1">
      <alignment horizontal="right" vertical="center"/>
    </xf>
    <xf numFmtId="178" fontId="32" fillId="0" borderId="0" xfId="0" applyNumberFormat="1" applyFont="1" applyBorder="1" applyAlignment="1">
      <alignment horizontal="right"/>
    </xf>
    <xf numFmtId="178" fontId="33" fillId="0" borderId="0" xfId="0" applyNumberFormat="1" applyFont="1" applyBorder="1" applyAlignment="1">
      <alignment horizontal="right" vertical="center"/>
    </xf>
    <xf numFmtId="178" fontId="33" fillId="0" borderId="0" xfId="0" applyNumberFormat="1" applyFont="1" applyBorder="1" applyAlignment="1">
      <alignment horizontal="right"/>
    </xf>
    <xf numFmtId="0" fontId="10" fillId="0" borderId="0" xfId="6" applyFont="1" applyAlignment="1">
      <alignment horizontal="left" vertical="center"/>
    </xf>
    <xf numFmtId="49" fontId="10" fillId="0" borderId="0" xfId="6" applyNumberFormat="1" applyFont="1" applyAlignment="1">
      <alignment horizontal="left" vertical="center"/>
    </xf>
    <xf numFmtId="0" fontId="10" fillId="0" borderId="0" xfId="6" applyFont="1" applyAlignment="1">
      <alignment horizontal="left" wrapText="1"/>
    </xf>
    <xf numFmtId="0" fontId="10" fillId="0" borderId="0" xfId="6" applyFont="1" applyBorder="1" applyAlignment="1">
      <alignment horizontal="center" vertical="center"/>
    </xf>
    <xf numFmtId="0" fontId="10" fillId="0" borderId="0" xfId="6" applyFont="1" applyBorder="1" applyAlignment="1">
      <alignment horizontal="left" vertical="center"/>
    </xf>
    <xf numFmtId="0" fontId="10" fillId="0" borderId="17" xfId="6" applyFont="1" applyBorder="1" applyAlignment="1">
      <alignment horizontal="center" vertical="center"/>
    </xf>
    <xf numFmtId="0" fontId="10" fillId="0" borderId="18" xfId="6" applyFont="1" applyBorder="1" applyAlignment="1">
      <alignment horizontal="center" vertical="center"/>
    </xf>
    <xf numFmtId="0" fontId="19" fillId="0" borderId="0" xfId="6" applyFont="1" applyAlignment="1">
      <alignment horizontal="center" vertical="center"/>
    </xf>
    <xf numFmtId="0" fontId="10" fillId="0" borderId="0" xfId="6" applyFont="1" applyAlignment="1">
      <alignment horizontal="center" vertical="center"/>
    </xf>
    <xf numFmtId="0" fontId="13" fillId="0" borderId="0" xfId="6" applyFont="1" applyAlignment="1">
      <alignment horizontal="left" vertical="center"/>
    </xf>
    <xf numFmtId="0" fontId="10" fillId="0" borderId="0" xfId="6" applyFont="1" applyAlignment="1">
      <alignment horizontal="right"/>
    </xf>
    <xf numFmtId="0" fontId="19" fillId="0" borderId="17" xfId="6" applyFont="1" applyBorder="1" applyAlignment="1">
      <alignment horizontal="right"/>
    </xf>
    <xf numFmtId="0" fontId="9" fillId="0" borderId="15" xfId="6" applyFont="1" applyBorder="1" applyAlignment="1">
      <alignment horizontal="center" vertical="center" wrapText="1"/>
    </xf>
    <xf numFmtId="0" fontId="15" fillId="0" borderId="16" xfId="8" applyFont="1" applyBorder="1" applyAlignment="1">
      <alignment horizontal="left" vertical="center" wrapText="1"/>
    </xf>
    <xf numFmtId="0" fontId="16" fillId="0" borderId="16" xfId="8" applyFont="1" applyBorder="1" applyAlignment="1">
      <alignment horizontal="right" vertical="center" wrapText="1"/>
    </xf>
    <xf numFmtId="0" fontId="11" fillId="0" borderId="0" xfId="1" applyFont="1" applyBorder="1" applyAlignment="1">
      <alignment horizontal="center" vertical="center" wrapText="1"/>
    </xf>
    <xf numFmtId="0" fontId="17" fillId="0" borderId="0" xfId="6" applyFont="1" applyAlignment="1">
      <alignment vertical="center"/>
    </xf>
    <xf numFmtId="0" fontId="17" fillId="0" borderId="0" xfId="6" applyFont="1" applyAlignment="1">
      <alignment horizontal="left" vertical="center"/>
    </xf>
    <xf numFmtId="0" fontId="17" fillId="0" borderId="0" xfId="6" applyFont="1" applyAlignment="1">
      <alignment vertical="center" wrapText="1"/>
    </xf>
    <xf numFmtId="0" fontId="18" fillId="0" borderId="0" xfId="6" quotePrefix="1" applyNumberFormat="1" applyFont="1" applyAlignment="1">
      <alignment horizontal="left"/>
    </xf>
    <xf numFmtId="0" fontId="18" fillId="0" borderId="0" xfId="6" applyNumberFormat="1" applyFont="1" applyAlignment="1">
      <alignment horizontal="left"/>
    </xf>
    <xf numFmtId="49" fontId="12" fillId="0" borderId="0" xfId="6" quotePrefix="1" applyNumberFormat="1" applyFont="1" applyAlignment="1">
      <alignment horizontal="left"/>
    </xf>
    <xf numFmtId="0" fontId="21" fillId="0" borderId="0" xfId="1" applyNumberFormat="1" applyFont="1" applyAlignment="1">
      <alignment horizontal="center" vertical="center"/>
    </xf>
    <xf numFmtId="0" fontId="22" fillId="0" borderId="0" xfId="1" applyFont="1" applyAlignment="1">
      <alignment horizontal="left" vertical="center"/>
    </xf>
    <xf numFmtId="0" fontId="14" fillId="0" borderId="0" xfId="1" applyNumberFormat="1" applyFont="1" applyAlignment="1">
      <alignment vertical="center"/>
    </xf>
    <xf numFmtId="0" fontId="21" fillId="0" borderId="0" xfId="1" applyFont="1" applyAlignment="1">
      <alignment vertical="center" wrapText="1"/>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21" fillId="0" borderId="8" xfId="1" applyFont="1" applyBorder="1" applyAlignment="1">
      <alignment horizontal="center" vertical="center"/>
    </xf>
    <xf numFmtId="0" fontId="21" fillId="0" borderId="12" xfId="1"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8" fillId="0" borderId="0" xfId="1" applyFont="1" applyBorder="1" applyAlignment="1">
      <alignment horizontal="left" vertical="center"/>
    </xf>
    <xf numFmtId="0" fontId="21" fillId="0" borderId="10" xfId="1"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1" applyFont="1" applyBorder="1" applyAlignment="1">
      <alignment horizontal="center" vertical="center" wrapText="1"/>
    </xf>
    <xf numFmtId="0" fontId="21" fillId="0" borderId="13" xfId="0" applyFont="1" applyBorder="1" applyAlignment="1">
      <alignment horizontal="center" vertical="center" wrapText="1"/>
    </xf>
    <xf numFmtId="0" fontId="21" fillId="0" borderId="8" xfId="1" applyFont="1" applyBorder="1" applyAlignment="1">
      <alignment horizontal="center" vertical="center" wrapText="1"/>
    </xf>
    <xf numFmtId="0" fontId="21" fillId="0" borderId="12"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xf>
    <xf numFmtId="1" fontId="31" fillId="0" borderId="2" xfId="0" applyNumberFormat="1" applyFont="1" applyBorder="1" applyAlignment="1">
      <alignment horizontal="center" vertical="center" wrapText="1"/>
    </xf>
    <xf numFmtId="1" fontId="31" fillId="0" borderId="3" xfId="0" applyNumberFormat="1"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30" fillId="0" borderId="1" xfId="0" applyNumberFormat="1" applyFont="1" applyBorder="1" applyAlignment="1">
      <alignment horizontal="left" vertical="center"/>
    </xf>
    <xf numFmtId="0" fontId="30" fillId="0" borderId="2" xfId="0" applyNumberFormat="1" applyFont="1" applyBorder="1" applyAlignment="1">
      <alignment horizontal="left" vertical="center"/>
    </xf>
    <xf numFmtId="0" fontId="30" fillId="0" borderId="2" xfId="0" applyNumberFormat="1" applyFont="1" applyBorder="1" applyAlignment="1">
      <alignment horizontal="center" vertical="center" wrapText="1"/>
    </xf>
    <xf numFmtId="0" fontId="30" fillId="0" borderId="3" xfId="0" applyNumberFormat="1" applyFont="1" applyBorder="1" applyAlignment="1">
      <alignment horizontal="center" vertical="center" wrapText="1"/>
    </xf>
    <xf numFmtId="0" fontId="30" fillId="0" borderId="1" xfId="0" applyNumberFormat="1" applyFont="1" applyBorder="1" applyAlignment="1">
      <alignment horizontal="center" vertical="center" wrapText="1"/>
    </xf>
    <xf numFmtId="0" fontId="31" fillId="0" borderId="2" xfId="0" applyNumberFormat="1" applyFont="1" applyBorder="1" applyAlignment="1">
      <alignment horizontal="center" vertical="center" wrapText="1"/>
    </xf>
    <xf numFmtId="0" fontId="31" fillId="0" borderId="3" xfId="0" applyNumberFormat="1" applyFont="1" applyBorder="1" applyAlignment="1">
      <alignment horizontal="center" vertical="center" wrapText="1"/>
    </xf>
    <xf numFmtId="0" fontId="31" fillId="0" borderId="1" xfId="0" applyNumberFormat="1" applyFont="1" applyBorder="1" applyAlignment="1">
      <alignment horizontal="center" vertical="center" wrapText="1"/>
    </xf>
    <xf numFmtId="0" fontId="31" fillId="0" borderId="2" xfId="0" applyNumberFormat="1" applyFont="1" applyBorder="1" applyAlignment="1">
      <alignment horizontal="center" vertical="center"/>
    </xf>
    <xf numFmtId="0" fontId="31" fillId="0" borderId="1" xfId="0" applyNumberFormat="1" applyFont="1" applyBorder="1" applyAlignment="1">
      <alignment horizontal="center" vertical="center"/>
    </xf>
    <xf numFmtId="0" fontId="31" fillId="0" borderId="3" xfId="0" applyNumberFormat="1" applyFont="1" applyBorder="1" applyAlignment="1">
      <alignment horizontal="center" vertical="center"/>
    </xf>
    <xf numFmtId="0" fontId="30" fillId="0" borderId="9" xfId="0" applyNumberFormat="1" applyFont="1" applyBorder="1" applyAlignment="1">
      <alignment horizontal="center" vertical="center"/>
    </xf>
    <xf numFmtId="0" fontId="30" fillId="0" borderId="0" xfId="0" applyNumberFormat="1" applyFont="1" applyBorder="1" applyAlignment="1">
      <alignment horizontal="center" vertical="center"/>
    </xf>
    <xf numFmtId="0" fontId="30" fillId="0" borderId="8" xfId="0" applyFont="1" applyBorder="1" applyAlignment="1">
      <alignment horizontal="center" vertical="center" wrapText="1"/>
    </xf>
    <xf numFmtId="0" fontId="30" fillId="0" borderId="7" xfId="0" applyFont="1" applyBorder="1" applyAlignment="1">
      <alignment horizontal="center" vertical="center" wrapText="1"/>
    </xf>
    <xf numFmtId="0" fontId="33" fillId="0" borderId="9" xfId="0" applyNumberFormat="1" applyFont="1" applyBorder="1" applyAlignment="1">
      <alignment horizontal="center" vertical="center"/>
    </xf>
    <xf numFmtId="0" fontId="33" fillId="0" borderId="0" xfId="0" applyNumberFormat="1" applyFont="1" applyBorder="1" applyAlignment="1">
      <alignment horizontal="center" vertical="center"/>
    </xf>
    <xf numFmtId="0" fontId="30" fillId="0" borderId="1" xfId="0" applyNumberFormat="1" applyFont="1" applyBorder="1" applyAlignment="1">
      <alignment horizontal="center" vertical="center"/>
    </xf>
    <xf numFmtId="0" fontId="30" fillId="0" borderId="2" xfId="0" applyNumberFormat="1" applyFont="1" applyBorder="1" applyAlignment="1">
      <alignment horizontal="center" vertical="center"/>
    </xf>
    <xf numFmtId="0" fontId="30" fillId="0" borderId="3" xfId="0" applyNumberFormat="1" applyFont="1" applyBorder="1" applyAlignment="1">
      <alignment horizontal="center" vertical="center"/>
    </xf>
    <xf numFmtId="0" fontId="37" fillId="0" borderId="1" xfId="7" applyNumberFormat="1" applyFont="1" applyBorder="1" applyAlignment="1">
      <alignment horizontal="center" vertical="center" wrapText="1"/>
    </xf>
    <xf numFmtId="0" fontId="37" fillId="0" borderId="2" xfId="7" applyNumberFormat="1" applyFont="1" applyBorder="1" applyAlignment="1">
      <alignment horizontal="center" vertical="center" wrapText="1"/>
    </xf>
    <xf numFmtId="0" fontId="37" fillId="0" borderId="3" xfId="7" applyNumberFormat="1" applyFont="1" applyBorder="1" applyAlignment="1">
      <alignment horizontal="center" vertical="center" wrapText="1"/>
    </xf>
    <xf numFmtId="0" fontId="37" fillId="0" borderId="1" xfId="7" applyNumberFormat="1" applyFont="1" applyBorder="1" applyAlignment="1">
      <alignment horizontal="left" vertical="center" wrapText="1"/>
    </xf>
    <xf numFmtId="0" fontId="37" fillId="0" borderId="2" xfId="7" applyNumberFormat="1" applyFont="1" applyBorder="1" applyAlignment="1">
      <alignment horizontal="left" vertical="center" wrapText="1"/>
    </xf>
    <xf numFmtId="0" fontId="31" fillId="0" borderId="2" xfId="7" applyNumberFormat="1" applyFont="1" applyBorder="1" applyAlignment="1">
      <alignment horizontal="center" vertical="center" wrapText="1"/>
    </xf>
    <xf numFmtId="0" fontId="31" fillId="0" borderId="2" xfId="7" applyNumberFormat="1" applyFont="1" applyFill="1" applyBorder="1" applyAlignment="1">
      <alignment horizontal="center" vertical="center" wrapText="1"/>
    </xf>
    <xf numFmtId="0" fontId="38" fillId="0" borderId="2" xfId="7" applyNumberFormat="1" applyFont="1" applyFill="1" applyBorder="1" applyAlignment="1">
      <alignment horizontal="center" vertical="center" wrapText="1"/>
    </xf>
    <xf numFmtId="0" fontId="38" fillId="0" borderId="1" xfId="7" applyNumberFormat="1" applyFont="1" applyFill="1" applyBorder="1" applyAlignment="1">
      <alignment horizontal="center" vertical="center" wrapText="1"/>
    </xf>
    <xf numFmtId="0" fontId="31" fillId="0" borderId="3" xfId="7" applyNumberFormat="1" applyFont="1" applyBorder="1" applyAlignment="1">
      <alignment horizontal="center" vertical="center" wrapText="1"/>
    </xf>
    <xf numFmtId="0" fontId="30" fillId="0" borderId="8" xfId="1" applyNumberFormat="1" applyFont="1" applyBorder="1" applyAlignment="1">
      <alignment horizontal="center" vertical="center"/>
    </xf>
    <xf numFmtId="0" fontId="30" fillId="0" borderId="7" xfId="1" applyNumberFormat="1" applyFont="1" applyBorder="1" applyAlignment="1">
      <alignment horizontal="center" vertical="center"/>
    </xf>
    <xf numFmtId="0" fontId="31" fillId="0" borderId="1" xfId="7" applyNumberFormat="1" applyFont="1" applyBorder="1" applyAlignment="1">
      <alignment horizontal="center" vertical="center" wrapText="1"/>
    </xf>
    <xf numFmtId="0" fontId="31" fillId="0" borderId="4" xfId="7" applyNumberFormat="1" applyFont="1" applyFill="1" applyBorder="1" applyAlignment="1">
      <alignment horizontal="center" vertical="center" wrapText="1"/>
    </xf>
    <xf numFmtId="0" fontId="31" fillId="0" borderId="13" xfId="7" applyNumberFormat="1" applyFont="1" applyFill="1" applyBorder="1" applyAlignment="1">
      <alignment horizontal="center" vertical="center" wrapText="1"/>
    </xf>
    <xf numFmtId="0" fontId="31" fillId="0" borderId="8" xfId="7" applyNumberFormat="1" applyFont="1" applyBorder="1" applyAlignment="1">
      <alignment horizontal="center" vertical="center" wrapText="1"/>
    </xf>
    <xf numFmtId="0" fontId="31" fillId="0" borderId="12" xfId="7" applyNumberFormat="1" applyFont="1" applyBorder="1" applyAlignment="1">
      <alignment horizontal="center" vertical="center" wrapText="1"/>
    </xf>
    <xf numFmtId="0" fontId="31" fillId="0" borderId="4" xfId="7" applyNumberFormat="1" applyFont="1" applyBorder="1" applyAlignment="1">
      <alignment horizontal="center" vertical="center" wrapText="1"/>
    </xf>
    <xf numFmtId="0" fontId="31" fillId="0" borderId="13" xfId="7" applyNumberFormat="1" applyFont="1" applyBorder="1" applyAlignment="1">
      <alignment horizontal="center" vertical="center" wrapText="1"/>
    </xf>
    <xf numFmtId="0" fontId="31" fillId="0" borderId="5" xfId="7" applyNumberFormat="1" applyFont="1" applyFill="1" applyBorder="1" applyAlignment="1">
      <alignment horizontal="center" vertical="center" wrapText="1"/>
    </xf>
    <xf numFmtId="0" fontId="31" fillId="0" borderId="5" xfId="7" applyNumberFormat="1" applyFont="1" applyBorder="1" applyAlignment="1">
      <alignment horizontal="center" vertical="center" wrapText="1"/>
    </xf>
    <xf numFmtId="0" fontId="31" fillId="0" borderId="10" xfId="7" applyNumberFormat="1" applyFont="1" applyBorder="1" applyAlignment="1">
      <alignment horizontal="center" vertical="center" wrapText="1"/>
    </xf>
    <xf numFmtId="0" fontId="31" fillId="0" borderId="14" xfId="7" applyNumberFormat="1" applyFont="1" applyBorder="1" applyAlignment="1">
      <alignment horizontal="center" vertical="center" wrapText="1"/>
    </xf>
    <xf numFmtId="0" fontId="31" fillId="0" borderId="11" xfId="7" applyNumberFormat="1" applyFont="1" applyBorder="1" applyAlignment="1">
      <alignment horizontal="center" vertical="center" wrapText="1"/>
    </xf>
    <xf numFmtId="0" fontId="31" fillId="0" borderId="9" xfId="7" applyNumberFormat="1" applyFont="1" applyBorder="1" applyAlignment="1">
      <alignment horizontal="center" vertical="center" wrapText="1"/>
    </xf>
    <xf numFmtId="0" fontId="30" fillId="0" borderId="8" xfId="0" applyNumberFormat="1" applyFont="1" applyBorder="1" applyAlignment="1">
      <alignment horizontal="center" vertical="center" wrapText="1"/>
    </xf>
    <xf numFmtId="0" fontId="30" fillId="0" borderId="7" xfId="0" applyNumberFormat="1" applyFont="1" applyBorder="1" applyAlignment="1">
      <alignment horizontal="center" vertical="center" wrapText="1"/>
    </xf>
    <xf numFmtId="165" fontId="31" fillId="0" borderId="2" xfId="0" applyNumberFormat="1" applyFont="1" applyBorder="1" applyAlignment="1">
      <alignment horizontal="center" vertical="center"/>
    </xf>
    <xf numFmtId="0" fontId="31" fillId="0" borderId="3" xfId="0" applyFont="1" applyBorder="1" applyAlignment="1">
      <alignment horizontal="center" vertical="center"/>
    </xf>
    <xf numFmtId="0" fontId="31" fillId="0" borderId="1" xfId="0" applyFont="1" applyBorder="1" applyAlignment="1">
      <alignment horizontal="center" vertical="center"/>
    </xf>
    <xf numFmtId="165" fontId="31" fillId="0" borderId="2" xfId="0" applyNumberFormat="1" applyFont="1" applyBorder="1" applyAlignment="1">
      <alignment horizontal="center" vertical="center" wrapText="1"/>
    </xf>
    <xf numFmtId="165" fontId="31" fillId="0" borderId="3" xfId="0" applyNumberFormat="1" applyFont="1" applyBorder="1" applyAlignment="1">
      <alignment horizontal="center" vertical="center" wrapText="1"/>
    </xf>
    <xf numFmtId="165" fontId="31" fillId="0" borderId="1" xfId="0" applyNumberFormat="1" applyFont="1" applyBorder="1" applyAlignment="1">
      <alignment horizontal="center" vertical="center" wrapText="1"/>
    </xf>
    <xf numFmtId="0" fontId="30" fillId="0" borderId="6" xfId="0" applyNumberFormat="1" applyFont="1" applyBorder="1" applyAlignment="1">
      <alignment horizontal="left" vertical="center"/>
    </xf>
    <xf numFmtId="0" fontId="30" fillId="0" borderId="6" xfId="0" applyNumberFormat="1" applyFont="1" applyBorder="1" applyAlignment="1">
      <alignment horizontal="center" vertical="center" wrapText="1"/>
    </xf>
    <xf numFmtId="0" fontId="30" fillId="0" borderId="12" xfId="0" applyNumberFormat="1" applyFont="1" applyBorder="1" applyAlignment="1">
      <alignment horizontal="center" vertical="center" wrapText="1"/>
    </xf>
    <xf numFmtId="0" fontId="30" fillId="0" borderId="19" xfId="0" applyNumberFormat="1" applyFont="1" applyBorder="1" applyAlignment="1">
      <alignment horizontal="center" vertical="center" wrapText="1"/>
    </xf>
    <xf numFmtId="0" fontId="30" fillId="0" borderId="7" xfId="0" applyNumberFormat="1" applyFont="1" applyBorder="1" applyAlignment="1">
      <alignment horizontal="left" vertical="center"/>
    </xf>
    <xf numFmtId="0" fontId="30" fillId="0" borderId="10" xfId="0" applyNumberFormat="1" applyFont="1" applyBorder="1" applyAlignment="1">
      <alignment horizontal="left" vertical="center"/>
    </xf>
    <xf numFmtId="0" fontId="30" fillId="0" borderId="19" xfId="0" applyNumberFormat="1" applyFont="1" applyBorder="1" applyAlignment="1">
      <alignment horizontal="left" vertical="center"/>
    </xf>
    <xf numFmtId="0" fontId="30" fillId="0" borderId="11" xfId="0" applyNumberFormat="1" applyFont="1" applyBorder="1" applyAlignment="1">
      <alignment horizontal="left" vertical="center"/>
    </xf>
    <xf numFmtId="0" fontId="31" fillId="0" borderId="10"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13" xfId="0" applyFont="1" applyBorder="1" applyAlignment="1">
      <alignment horizontal="center" vertical="center"/>
    </xf>
    <xf numFmtId="165" fontId="31" fillId="0" borderId="5" xfId="0" applyNumberFormat="1" applyFont="1" applyBorder="1" applyAlignment="1">
      <alignment horizontal="center" vertical="center"/>
    </xf>
    <xf numFmtId="165" fontId="31" fillId="0" borderId="13" xfId="0" applyNumberFormat="1" applyFont="1" applyBorder="1" applyAlignment="1">
      <alignment horizontal="center" vertical="center"/>
    </xf>
    <xf numFmtId="0" fontId="31" fillId="0" borderId="6" xfId="0" applyFont="1" applyBorder="1" applyAlignment="1">
      <alignment horizontal="center" vertical="center"/>
    </xf>
    <xf numFmtId="0" fontId="31" fillId="0" borderId="6"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165" fontId="31" fillId="0" borderId="5" xfId="0" applyNumberFormat="1" applyFont="1" applyBorder="1" applyAlignment="1">
      <alignment horizontal="center" vertical="center" wrapText="1"/>
    </xf>
    <xf numFmtId="165" fontId="31" fillId="0" borderId="13" xfId="0" applyNumberFormat="1" applyFont="1" applyBorder="1" applyAlignment="1">
      <alignment horizontal="center" vertical="center" wrapText="1"/>
    </xf>
    <xf numFmtId="165" fontId="31" fillId="0" borderId="14" xfId="0" applyNumberFormat="1" applyFont="1" applyBorder="1" applyAlignment="1">
      <alignment horizontal="center" vertical="center" wrapText="1"/>
    </xf>
    <xf numFmtId="165" fontId="31" fillId="0" borderId="11" xfId="0" applyNumberFormat="1" applyFont="1" applyBorder="1" applyAlignment="1">
      <alignment horizontal="center" vertical="center" wrapText="1"/>
    </xf>
    <xf numFmtId="165" fontId="30" fillId="0" borderId="8" xfId="0" applyNumberFormat="1" applyFont="1" applyBorder="1" applyAlignment="1">
      <alignment horizontal="center" vertical="center" wrapText="1"/>
    </xf>
    <xf numFmtId="165" fontId="30" fillId="0" borderId="7" xfId="0" applyNumberFormat="1" applyFont="1" applyBorder="1" applyAlignment="1">
      <alignment horizontal="center" vertical="center" wrapText="1"/>
    </xf>
    <xf numFmtId="0" fontId="39" fillId="0" borderId="15" xfId="6" applyFont="1" applyBorder="1" applyAlignment="1">
      <alignment horizontal="left" wrapText="1"/>
    </xf>
  </cellXfs>
  <cellStyles count="19">
    <cellStyle name="Standard" xfId="0" builtinId="0"/>
    <cellStyle name="Standard 10" xfId="14" xr:uid="{00000000-0005-0000-0000-000001000000}"/>
    <cellStyle name="Standard 2" xfId="1" xr:uid="{00000000-0005-0000-0000-000002000000}"/>
    <cellStyle name="Standard 2 2" xfId="2" xr:uid="{00000000-0005-0000-0000-000003000000}"/>
    <cellStyle name="Standard 2 2 2" xfId="3" xr:uid="{00000000-0005-0000-0000-000004000000}"/>
    <cellStyle name="Standard 2 2 2 2" xfId="4" xr:uid="{00000000-0005-0000-0000-000005000000}"/>
    <cellStyle name="Standard 2 2 3" xfId="5" xr:uid="{00000000-0005-0000-0000-000006000000}"/>
    <cellStyle name="Standard 2 3" xfId="6" xr:uid="{00000000-0005-0000-0000-000007000000}"/>
    <cellStyle name="Standard 2 3 2" xfId="13" xr:uid="{00000000-0005-0000-0000-000008000000}"/>
    <cellStyle name="Standard 2 3 2 2" xfId="17" xr:uid="{00000000-0005-0000-0000-000009000000}"/>
    <cellStyle name="Standard 2 3 3" xfId="16" xr:uid="{00000000-0005-0000-0000-00000A000000}"/>
    <cellStyle name="Standard 2 3 3 5" xfId="15" xr:uid="{00000000-0005-0000-0000-00000B000000}"/>
    <cellStyle name="Standard 2 3 3 5 2" xfId="18" xr:uid="{00000000-0005-0000-0000-00000C000000}"/>
    <cellStyle name="Standard 3" xfId="7" xr:uid="{00000000-0005-0000-0000-00000D000000}"/>
    <cellStyle name="Standard 4" xfId="8" xr:uid="{00000000-0005-0000-0000-00000E000000}"/>
    <cellStyle name="Standard 4 2" xfId="9" xr:uid="{00000000-0005-0000-0000-00000F000000}"/>
    <cellStyle name="Standard 5" xfId="10" xr:uid="{00000000-0005-0000-0000-000010000000}"/>
    <cellStyle name="Standard 5 2" xfId="11" xr:uid="{00000000-0005-0000-0000-000011000000}"/>
    <cellStyle name="Standard 6" xfId="12"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226" name="Grafik 3" descr="Logo_Stala-Schwarzweiß">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6807</xdr:rowOff>
    </xdr:from>
    <xdr:to>
      <xdr:col>0</xdr:col>
      <xdr:colOff>6120000</xdr:colOff>
      <xdr:row>61</xdr:row>
      <xdr:rowOff>102054</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510271"/>
          <a:ext cx="6120000" cy="90351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Arial" pitchFamily="34" charset="0"/>
            </a:rPr>
            <a:t>Der vorliegende Bericht enthält die statistisch aufbereiteten Ergebnisse der Jahresrechnung </a:t>
          </a:r>
          <a:r>
            <a:rPr lang="de-DE" sz="950">
              <a:effectLst/>
              <a:latin typeface="+mn-lt"/>
              <a:ea typeface="Calibri"/>
            </a:rPr>
            <a:t>der kommunalen Kernhaus­halte </a:t>
          </a:r>
          <a:r>
            <a:rPr lang="de-DE" sz="950">
              <a:solidFill>
                <a:schemeClr val="dk1"/>
              </a:solidFill>
              <a:effectLst/>
              <a:latin typeface="+mn-lt"/>
              <a:ea typeface="+mn-ea"/>
              <a:cs typeface="Arial" pitchFamily="34" charset="0"/>
            </a:rPr>
            <a:t>der Gemeinden und Gemeindeverbände für das Rechnungsjahr 2024.</a:t>
          </a:r>
        </a:p>
        <a:p>
          <a:r>
            <a:rPr lang="de-DE" sz="950">
              <a:solidFill>
                <a:schemeClr val="dk1"/>
              </a:solidFill>
              <a:effectLst/>
              <a:latin typeface="+mn-lt"/>
              <a:ea typeface="+mn-ea"/>
              <a:cs typeface="Arial" pitchFamily="34" charset="0"/>
            </a:rPr>
            <a:t>Die Erhebung umfasst </a:t>
          </a:r>
          <a:r>
            <a:rPr lang="de-DE" sz="950">
              <a:solidFill>
                <a:srgbClr val="000000"/>
              </a:solidFill>
              <a:effectLst/>
              <a:latin typeface="+mn-lt"/>
              <a:ea typeface="Calibri"/>
            </a:rPr>
            <a:t>nach der flächendeckenden kommunalen Doppikeinführung 2012 in Mecklenburg-Vorpommern </a:t>
          </a:r>
          <a:r>
            <a:rPr lang="de-DE" sz="950">
              <a:solidFill>
                <a:schemeClr val="dk1"/>
              </a:solidFill>
              <a:effectLst/>
              <a:latin typeface="+mn-lt"/>
              <a:ea typeface="+mn-ea"/>
              <a:cs typeface="Arial" pitchFamily="34" charset="0"/>
            </a:rPr>
            <a:t>die rechnungsmäßigen jährlichen Ist-Auszahlungen und Ist-Einzahlungen</a:t>
          </a:r>
          <a:r>
            <a:rPr lang="de-DE" sz="950" baseline="0">
              <a:solidFill>
                <a:schemeClr val="dk1"/>
              </a:solidFill>
              <a:effectLst/>
              <a:latin typeface="+mn-lt"/>
              <a:ea typeface="+mn-ea"/>
              <a:cs typeface="Arial" pitchFamily="34" charset="0"/>
            </a:rPr>
            <a:t> </a:t>
          </a:r>
          <a:r>
            <a:rPr lang="de-DE" sz="950">
              <a:solidFill>
                <a:schemeClr val="dk1"/>
              </a:solidFill>
              <a:effectLst/>
              <a:latin typeface="+mn-lt"/>
              <a:ea typeface="+mn-ea"/>
              <a:cs typeface="Arial" pitchFamily="34" charset="0"/>
            </a:rPr>
            <a:t>nach Auszahlungs- und Einzahlungsarten sowie nach Produktbereichen entsprechend der kommunalen Haushaltssystematik. Die tabellarische Darstellung der Daten aus der Jahresrechnungsstatistik erfolgt auf Basis bundeseinheitlich geltender Konten und Produkte.</a:t>
          </a:r>
        </a:p>
        <a:p>
          <a:r>
            <a:rPr lang="de-DE" sz="950">
              <a:solidFill>
                <a:schemeClr val="dk1"/>
              </a:solidFill>
              <a:effectLst/>
              <a:latin typeface="+mn-lt"/>
              <a:ea typeface="+mn-ea"/>
              <a:cs typeface="Arial" pitchFamily="34" charset="0"/>
            </a:rPr>
            <a:t>Der Zuordnung zu den Gemeindegrößenklassen und den Relativberechnungen (EUR je Einwohner) liegt die auf Basis des Zensus 2022 fortgeschrie­bene Bevölkerung vom 30.06.2024 und der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Gebietsstand vom 31.12.2024 </a:t>
          </a:r>
          <a:r>
            <a:rPr lang="de-DE" sz="950">
              <a:solidFill>
                <a:schemeClr val="dk1"/>
              </a:solidFill>
              <a:effectLst/>
              <a:latin typeface="+mn-lt"/>
              <a:ea typeface="+mn-ea"/>
              <a:cs typeface="Arial" pitchFamily="34" charset="0"/>
            </a:rPr>
            <a:t>zugrunde.</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Kommunale Haushaltssystematik</a:t>
          </a:r>
          <a:endParaRPr lang="de-DE" sz="950">
            <a:solidFill>
              <a:schemeClr val="dk1"/>
            </a:solidFill>
            <a:effectLst/>
            <a:latin typeface="+mn-lt"/>
            <a:ea typeface="+mn-ea"/>
            <a:cs typeface="Arial" pitchFamily="34" charset="0"/>
          </a:endParaRPr>
        </a:p>
        <a:p>
          <a:pPr>
            <a:lnSpc>
              <a:spcPts val="500"/>
            </a:lnSpc>
          </a:pPr>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Die Aufteilung des Gesamthaushaltes in Produktbereiche sowie in </a:t>
          </a:r>
          <a:r>
            <a:rPr lang="de-DE" sz="950" i="0">
              <a:solidFill>
                <a:schemeClr val="dk1"/>
              </a:solidFill>
              <a:effectLst/>
              <a:latin typeface="+mn-lt"/>
              <a:ea typeface="+mn-ea"/>
              <a:cs typeface="Arial" pitchFamily="34" charset="0"/>
            </a:rPr>
            <a:t>Konten</a:t>
          </a:r>
          <a:r>
            <a:rPr lang="de-DE" sz="950" i="1">
              <a:solidFill>
                <a:schemeClr val="dk1"/>
              </a:solidFill>
              <a:effectLst/>
              <a:latin typeface="+mn-lt"/>
              <a:ea typeface="+mn-ea"/>
              <a:cs typeface="Arial" pitchFamily="34" charset="0"/>
            </a:rPr>
            <a:t> </a:t>
          </a:r>
          <a:r>
            <a:rPr lang="de-DE" sz="950">
              <a:solidFill>
                <a:schemeClr val="dk1"/>
              </a:solidFill>
              <a:effectLst/>
              <a:latin typeface="+mn-lt"/>
              <a:ea typeface="+mn-ea"/>
              <a:cs typeface="Arial" pitchFamily="34" charset="0"/>
            </a:rPr>
            <a:t>(= Einzahlungs- und Auszahlungsarten) wird durch die Verwaltungsvorschriften über die Produkte und</a:t>
          </a:r>
          <a:r>
            <a:rPr lang="de-DE" sz="950" baseline="0">
              <a:solidFill>
                <a:schemeClr val="dk1"/>
              </a:solidFill>
              <a:effectLst/>
              <a:latin typeface="+mn-lt"/>
              <a:ea typeface="+mn-ea"/>
              <a:cs typeface="Arial" pitchFamily="34" charset="0"/>
            </a:rPr>
            <a:t> Konten</a:t>
          </a:r>
          <a:r>
            <a:rPr lang="de-DE" sz="950">
              <a:solidFill>
                <a:schemeClr val="dk1"/>
              </a:solidFill>
              <a:effectLst/>
              <a:latin typeface="+mn-lt"/>
              <a:ea typeface="+mn-ea"/>
              <a:cs typeface="Arial" pitchFamily="34" charset="0"/>
            </a:rPr>
            <a:t> verbindlich vorgeschrieben.</a:t>
          </a:r>
        </a:p>
        <a:p>
          <a:r>
            <a:rPr lang="de-DE" sz="950">
              <a:solidFill>
                <a:schemeClr val="dk1"/>
              </a:solidFill>
              <a:effectLst/>
              <a:latin typeface="+mn-lt"/>
              <a:ea typeface="+mn-ea"/>
              <a:cs typeface="Arial" pitchFamily="34" charset="0"/>
            </a:rPr>
            <a:t>Der Jahresrechnung der Gemeinden/Gemeindeverbände liegen die Produkte und Konten entsprechend der nachstehenden Übersicht zugrunde.</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Rechtsgrundlage</a:t>
          </a:r>
          <a:endParaRPr lang="de-DE" sz="950">
            <a:solidFill>
              <a:schemeClr val="dk1"/>
            </a:solidFill>
            <a:effectLst/>
            <a:latin typeface="+mn-lt"/>
            <a:ea typeface="+mn-ea"/>
            <a:cs typeface="Arial" pitchFamily="34" charset="0"/>
          </a:endParaRPr>
        </a:p>
        <a:p>
          <a:pPr>
            <a:lnSpc>
              <a:spcPts val="500"/>
            </a:lnSpc>
          </a:pPr>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Rechtsgrundlage ist das Finanz- und Personalstatistikgesetz (FPStatG) in der Fassung der Bekanntmachung vom 22. Februar 2006 (BGBl. I S. 438),  in Verbindung mit dem Bundesstatistikgesetz (BStatG) vom 22. Januar 1987 (BGBl. I S. 462, 565) in der jeweils geltenden Fassung.</a:t>
          </a:r>
        </a:p>
        <a:p>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 </a:t>
          </a:r>
        </a:p>
        <a:p>
          <a:pPr>
            <a:lnSpc>
              <a:spcPts val="1000"/>
            </a:lnSpc>
          </a:pPr>
          <a:r>
            <a:rPr lang="de-DE" sz="1050" b="1">
              <a:solidFill>
                <a:schemeClr val="dk1"/>
              </a:solidFill>
              <a:effectLst/>
              <a:latin typeface="+mn-lt"/>
              <a:ea typeface="+mn-ea"/>
              <a:cs typeface="Arial" pitchFamily="34" charset="0"/>
            </a:rPr>
            <a:t>Erläuterung der Begriffe</a:t>
          </a:r>
          <a:endParaRPr lang="de-DE" sz="1050">
            <a:solidFill>
              <a:schemeClr val="dk1"/>
            </a:solidFill>
            <a:effectLst/>
            <a:latin typeface="+mn-lt"/>
            <a:ea typeface="+mn-ea"/>
            <a:cs typeface="Arial" pitchFamily="34" charset="0"/>
          </a:endParaRPr>
        </a:p>
        <a:p>
          <a:r>
            <a:rPr lang="de-DE" sz="1100">
              <a:solidFill>
                <a:schemeClr val="dk1"/>
              </a:solidFill>
              <a:effectLst/>
              <a:latin typeface="+mn-lt"/>
              <a:ea typeface="+mn-ea"/>
              <a:cs typeface="+mn-cs"/>
            </a:rPr>
            <a:t> </a:t>
          </a:r>
          <a:endParaRPr lang="de-DE" sz="1000">
            <a:effectLst/>
          </a:endParaRPr>
        </a:p>
        <a:p>
          <a:r>
            <a:rPr lang="de-DE" sz="950" b="1">
              <a:solidFill>
                <a:schemeClr val="dk1"/>
              </a:solidFill>
              <a:effectLst/>
              <a:latin typeface="+mn-lt"/>
              <a:ea typeface="+mn-ea"/>
              <a:cs typeface="Arial" pitchFamily="34" charset="0"/>
            </a:rPr>
            <a:t>Auszahlungen bzw. Einzahlungen aus laufender Verwaltungstätigkeit</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Summe aller Auszahlungen bzw. Einzahlungen, die im Rahmen des Verwaltungsvollzugs sowie des Betriebs von Einrich­tungen meistens regelmäßig anfallen und nicht vermögenswirksam sind (z. B. Personalauszahlungen, Auszahlungen für Sach- und Dienstleistungen, Zinsaus- und -einzahlungen, Zuweisungen und Zuschüsse für laufende Zwecke, Steuern), bereinigt um Zahlungen von gleicher Ebene. </a:t>
          </a:r>
        </a:p>
        <a:p>
          <a:r>
            <a:rPr lang="de-DE" sz="1100">
              <a:solidFill>
                <a:schemeClr val="dk1"/>
              </a:solidFill>
              <a:effectLst/>
              <a:latin typeface="+mn-lt"/>
              <a:ea typeface="+mn-ea"/>
              <a:cs typeface="+mn-cs"/>
            </a:rPr>
            <a:t> </a:t>
          </a:r>
          <a:endParaRPr lang="de-DE" sz="1000">
            <a:effectLst/>
          </a:endParaRPr>
        </a:p>
        <a:p>
          <a:r>
            <a:rPr kumimoji="0" lang="de-DE" sz="950" b="1" i="0" u="none" strike="noStrike" kern="0" cap="none" spc="0" normalizeH="0" baseline="0" noProof="0">
              <a:ln>
                <a:noFill/>
              </a:ln>
              <a:solidFill>
                <a:prstClr val="black"/>
              </a:solidFill>
              <a:effectLst/>
              <a:uLnTx/>
              <a:uFillTx/>
              <a:latin typeface="+mn-lt"/>
              <a:ea typeface="+mn-ea"/>
              <a:cs typeface="Arial" pitchFamily="34" charset="0"/>
            </a:rPr>
            <a:t>Auszahlungen bzw. Einzahlungen aus Investitionstätigkeit</a:t>
          </a:r>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Summe aller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Auszahlungen bzw. Einzahlungen</a:t>
          </a:r>
          <a:r>
            <a:rPr lang="de-DE" sz="950">
              <a:solidFill>
                <a:schemeClr val="dk1"/>
              </a:solidFill>
              <a:effectLst/>
              <a:latin typeface="+mn-lt"/>
              <a:ea typeface="+mn-ea"/>
              <a:cs typeface="Arial" pitchFamily="34" charset="0"/>
            </a:rPr>
            <a:t>, die eine Vermögensveränderung herbeiführen oder der Finanzierung von Investitionen dienen und keine besonderen Finanzierungsvorgänge darstellen (z. B. Auszahlungen für Baumaßnahmen, Investitionszuweisungen), bereinigt um Zahlungen von gleicher Ebene. </a:t>
          </a:r>
        </a:p>
        <a:p>
          <a:r>
            <a:rPr lang="de-DE" sz="1100">
              <a:solidFill>
                <a:schemeClr val="dk1"/>
              </a:solidFill>
              <a:effectLst/>
              <a:latin typeface="+mn-lt"/>
              <a:ea typeface="+mn-ea"/>
              <a:cs typeface="+mn-cs"/>
            </a:rPr>
            <a:t> </a:t>
          </a:r>
          <a:endParaRPr lang="de-DE" sz="1000">
            <a:effectLst/>
          </a:endParaRPr>
        </a:p>
        <a:p>
          <a:r>
            <a:rPr lang="de-DE" sz="950" b="1">
              <a:solidFill>
                <a:schemeClr val="dk1"/>
              </a:solidFill>
              <a:effectLst/>
              <a:latin typeface="+mn-lt"/>
              <a:ea typeface="+mn-ea"/>
              <a:cs typeface="Arial" pitchFamily="34" charset="0"/>
            </a:rPr>
            <a:t>Bereinigte </a:t>
          </a: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Auszahlungen bzw. Einzahlungen </a:t>
          </a:r>
          <a:endParaRPr lang="de-DE" sz="950">
            <a:solidFill>
              <a:schemeClr val="dk1"/>
            </a:solidFill>
            <a:effectLst/>
            <a:latin typeface="+mn-lt"/>
            <a:ea typeface="+mn-ea"/>
            <a:cs typeface="Arial" pitchFamily="34" charset="0"/>
          </a:endParaRPr>
        </a:p>
        <a:p>
          <a:pPr>
            <a:spcAft>
              <a:spcPts val="0"/>
            </a:spcAft>
          </a:pPr>
          <a:r>
            <a:rPr lang="de-DE" sz="950">
              <a:effectLst/>
              <a:latin typeface="+mn-lt"/>
              <a:ea typeface="Calibri"/>
              <a:cs typeface="Times New Roman"/>
            </a:rPr>
            <a:t>Summe der Auszahlungen bzw. Einzahlungen der laufenden Verwaltungstätigkeit und der Investitionstätigkeit abzüglich der Zahlungen gleicher Ebene.</a:t>
          </a:r>
        </a:p>
        <a:p>
          <a:r>
            <a:rPr lang="de-DE" sz="1100">
              <a:solidFill>
                <a:schemeClr val="dk1"/>
              </a:solidFill>
              <a:effectLst/>
              <a:latin typeface="+mn-lt"/>
              <a:ea typeface="+mn-ea"/>
              <a:cs typeface="+mn-cs"/>
            </a:rPr>
            <a:t> </a:t>
          </a:r>
          <a:endParaRPr lang="de-DE" sz="1000">
            <a:effectLst/>
          </a:endParaRPr>
        </a:p>
        <a:p>
          <a:pPr>
            <a:lnSpc>
              <a:spcPts val="900"/>
            </a:lnSpc>
            <a:spcAft>
              <a:spcPts val="0"/>
            </a:spcAft>
          </a:pPr>
          <a:r>
            <a:rPr lang="de-DE" sz="950" b="1">
              <a:effectLst/>
              <a:latin typeface="+mn-lt"/>
              <a:ea typeface="Calibri"/>
              <a:cs typeface="Times New Roman"/>
            </a:rPr>
            <a:t>Zahlung von gleicher Ebene</a:t>
          </a:r>
          <a:endParaRPr lang="de-DE" sz="950">
            <a:effectLst/>
            <a:latin typeface="+mn-lt"/>
            <a:ea typeface="Calibri"/>
            <a:cs typeface="Times New Roman"/>
          </a:endParaRPr>
        </a:p>
        <a:p>
          <a:pPr>
            <a:spcAft>
              <a:spcPts val="0"/>
            </a:spcAft>
          </a:pPr>
          <a:r>
            <a:rPr lang="de-DE" sz="950">
              <a:effectLst/>
              <a:latin typeface="+mn-lt"/>
              <a:ea typeface="Calibri"/>
              <a:cs typeface="Times New Roman"/>
            </a:rPr>
            <a:t>Zur Vermeidung von Doppelzählungen werden von den Bruttoauszahlungen und Bruttoeinzahlungen jeweils die Zahlungen von gleicher Ebene (zwischengemeindlicher Zahlungsverkehr zwischen Landkreisen und kreisangehörigen Gemeinden sowie zwischen Mitgliedsgemeinden und Ämtern) eliminiert.</a:t>
          </a:r>
        </a:p>
        <a:p>
          <a:r>
            <a:rPr lang="de-DE" sz="1100">
              <a:solidFill>
                <a:schemeClr val="dk1"/>
              </a:solidFill>
              <a:effectLst/>
              <a:latin typeface="+mn-lt"/>
              <a:ea typeface="+mn-ea"/>
              <a:cs typeface="+mn-cs"/>
            </a:rPr>
            <a:t> </a:t>
          </a:r>
          <a:endParaRPr lang="de-DE" sz="1000">
            <a:effectLst/>
          </a:endParaRPr>
        </a:p>
        <a:p>
          <a:pPr>
            <a:lnSpc>
              <a:spcPts val="800"/>
            </a:lnSpc>
          </a:pPr>
          <a:r>
            <a:rPr lang="de-DE" sz="950" b="1">
              <a:solidFill>
                <a:schemeClr val="dk1"/>
              </a:solidFill>
              <a:effectLst/>
              <a:latin typeface="+mn-lt"/>
              <a:ea typeface="+mn-ea"/>
              <a:cs typeface="Arial" pitchFamily="34" charset="0"/>
            </a:rPr>
            <a:t>Finanzierungssaldo</a:t>
          </a:r>
          <a:endParaRPr lang="de-DE" sz="950">
            <a:solidFill>
              <a:schemeClr val="dk1"/>
            </a:solidFill>
            <a:effectLst/>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Zur Ermittlung des Finanzierungssaldos werden die bereinigten Auszahlungen von den bereinigten Einzahlungen abgesetzt. Ein negativer Saldo gibt den Betrag an, der zum Ausgleich der laufenden Verwaltungstätigkeit und der Investitionstätigkeit über die besonderen Finanzierungsvorgänge (Schuldenaufnahme, Entnahme aus Rücklagen, Schuldentilgung, Zuführung an Rücklagen) aufgewendet werden muss.</a:t>
          </a:r>
        </a:p>
        <a:p>
          <a:r>
            <a:rPr lang="de-DE" sz="1100">
              <a:solidFill>
                <a:schemeClr val="dk1"/>
              </a:solidFill>
              <a:effectLst/>
              <a:latin typeface="+mn-lt"/>
              <a:ea typeface="+mn-ea"/>
              <a:cs typeface="+mn-cs"/>
            </a:rPr>
            <a:t> </a:t>
          </a:r>
          <a:endParaRPr lang="de-DE" sz="1000">
            <a:effectLst/>
          </a:endParaRPr>
        </a:p>
        <a:p>
          <a:pPr marL="0" marR="0" lvl="0" indent="0" defTabSz="914400" eaLnBrk="1" fontAlgn="auto" latinLnBrk="0" hangingPunct="1">
            <a:lnSpc>
              <a:spcPts val="7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Mehrauszahlungen/Mehreinzahlungen aus Verwaltungstätigkeit</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a:spcAft>
              <a:spcPts val="0"/>
            </a:spcAft>
          </a:pPr>
          <a:r>
            <a:rPr lang="de-DE" sz="950">
              <a:effectLst/>
              <a:latin typeface="+mn-lt"/>
              <a:ea typeface="Calibri"/>
              <a:cs typeface="Times New Roman"/>
            </a:rPr>
            <a:t>Zur Berechnung der Mehrauszahlungen (-) und Mehreinzahlungen aus laufender Verwaltungstätigkeit werden die Aus­zahlungen aus laufender Verwaltungstätigkeit von den Einzahlungen aus laufender Verwaltungstätigkeit abgezogen.</a:t>
          </a:r>
        </a:p>
        <a:p>
          <a:pPr>
            <a:lnSpc>
              <a:spcPts val="700"/>
            </a:lnSpc>
          </a:pPr>
          <a:endParaRPr lang="de-DE" sz="950">
            <a:solidFill>
              <a:schemeClr val="dk1"/>
            </a:solidFill>
            <a:effectLst/>
            <a:latin typeface="+mn-lt"/>
            <a:ea typeface="+mn-ea"/>
            <a:cs typeface="Arial" pitchFamily="34" charset="0"/>
          </a:endParaRPr>
        </a:p>
        <a:p>
          <a:pPr>
            <a:lnSpc>
              <a:spcPts val="700"/>
            </a:lnSpc>
          </a:pPr>
          <a:endParaRPr lang="de-DE" sz="950">
            <a:solidFill>
              <a:schemeClr val="dk1"/>
            </a:solidFill>
            <a:effectLst/>
            <a:latin typeface="+mn-lt"/>
            <a:ea typeface="+mn-ea"/>
            <a:cs typeface="Arial" pitchFamily="34" charset="0"/>
          </a:endParaRPr>
        </a:p>
        <a:p>
          <a:pPr>
            <a:lnSpc>
              <a:spcPts val="500"/>
            </a:lnSpc>
          </a:pPr>
          <a:r>
            <a:rPr lang="de-DE" sz="950">
              <a:solidFill>
                <a:schemeClr val="dk1"/>
              </a:solidFill>
              <a:effectLst/>
              <a:latin typeface="+mn-lt"/>
              <a:ea typeface="+mn-ea"/>
              <a:cs typeface="Arial" pitchFamily="34" charset="0"/>
            </a:rPr>
            <a:t> </a:t>
          </a:r>
        </a:p>
        <a:p>
          <a:pPr>
            <a:lnSpc>
              <a:spcPts val="700"/>
            </a:lnSpc>
          </a:pPr>
          <a:endParaRPr lang="de-DE" sz="950">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D45"/>
  <sheetViews>
    <sheetView tabSelected="1" zoomScale="140" zoomScaleNormal="140" workbookViewId="0">
      <selection sqref="A1:B1"/>
    </sheetView>
  </sheetViews>
  <sheetFormatPr baseColWidth="10" defaultColWidth="11.42578125" defaultRowHeight="12.75"/>
  <cols>
    <col min="1" max="1" width="10.5703125" style="1" customWidth="1"/>
    <col min="2" max="2" width="55.5703125" style="1" customWidth="1"/>
    <col min="3" max="3" width="8.5703125" style="1" customWidth="1"/>
    <col min="4" max="4" width="16.7109375" style="1" customWidth="1"/>
    <col min="5" max="16384" width="11.42578125" style="1"/>
  </cols>
  <sheetData>
    <row r="1" spans="1:4" ht="50.1" customHeight="1" thickBot="1">
      <c r="A1" s="308" t="s">
        <v>4</v>
      </c>
      <c r="B1" s="308"/>
      <c r="C1" s="190"/>
      <c r="D1" s="190"/>
    </row>
    <row r="2" spans="1:4" ht="35.1" customHeight="1" thickTop="1">
      <c r="A2" s="191" t="s">
        <v>21</v>
      </c>
      <c r="B2" s="191"/>
      <c r="C2" s="192" t="s">
        <v>22</v>
      </c>
      <c r="D2" s="192"/>
    </row>
    <row r="3" spans="1:4" ht="24.95" customHeight="1">
      <c r="A3" s="193"/>
      <c r="B3" s="193"/>
      <c r="C3" s="193"/>
      <c r="D3" s="193"/>
    </row>
    <row r="4" spans="1:4" ht="24.95" customHeight="1">
      <c r="A4" s="194" t="s">
        <v>116</v>
      </c>
      <c r="B4" s="194"/>
      <c r="C4" s="194"/>
      <c r="D4" s="194"/>
    </row>
    <row r="5" spans="1:4" ht="24.95" customHeight="1">
      <c r="A5" s="195" t="s">
        <v>20</v>
      </c>
      <c r="B5" s="195"/>
      <c r="C5" s="195"/>
      <c r="D5" s="195"/>
    </row>
    <row r="6" spans="1:4" ht="24.95" customHeight="1">
      <c r="A6" s="196" t="s">
        <v>120</v>
      </c>
      <c r="B6" s="196"/>
      <c r="C6" s="196"/>
      <c r="D6" s="194"/>
    </row>
    <row r="7" spans="1:4" ht="39.950000000000003" customHeight="1">
      <c r="A7" s="197">
        <v>2024</v>
      </c>
      <c r="B7" s="198"/>
      <c r="C7" s="198"/>
      <c r="D7" s="198"/>
    </row>
    <row r="8" spans="1:4" ht="24.95" customHeight="1">
      <c r="A8" s="199"/>
      <c r="B8" s="199"/>
      <c r="C8" s="199"/>
      <c r="D8" s="199"/>
    </row>
    <row r="9" spans="1:4" ht="24.95" customHeight="1">
      <c r="A9" s="199"/>
      <c r="B9" s="199"/>
      <c r="C9" s="199"/>
      <c r="D9" s="199"/>
    </row>
    <row r="10" spans="1:4" ht="24.95" customHeight="1">
      <c r="A10" s="187"/>
      <c r="B10" s="187"/>
      <c r="C10" s="187"/>
      <c r="D10" s="187"/>
    </row>
    <row r="11" spans="1:4" ht="24.95" customHeight="1">
      <c r="A11" s="187"/>
      <c r="B11" s="187"/>
      <c r="C11" s="187"/>
      <c r="D11" s="187"/>
    </row>
    <row r="12" spans="1:4" ht="24.95" customHeight="1">
      <c r="A12" s="187"/>
      <c r="B12" s="187"/>
      <c r="C12" s="187"/>
      <c r="D12" s="187"/>
    </row>
    <row r="13" spans="1:4" ht="12.2" customHeight="1">
      <c r="A13" s="4"/>
      <c r="B13" s="188" t="s">
        <v>618</v>
      </c>
      <c r="C13" s="188"/>
      <c r="D13" s="5" t="s">
        <v>972</v>
      </c>
    </row>
    <row r="14" spans="1:4" ht="12.2" customHeight="1">
      <c r="A14" s="4"/>
      <c r="B14" s="188"/>
      <c r="C14" s="188"/>
      <c r="D14" s="2"/>
    </row>
    <row r="15" spans="1:4" ht="12.2" customHeight="1">
      <c r="A15" s="4"/>
      <c r="B15" s="188" t="s">
        <v>5</v>
      </c>
      <c r="C15" s="188"/>
      <c r="D15" s="5" t="s">
        <v>988</v>
      </c>
    </row>
    <row r="16" spans="1:4" ht="12.2" customHeight="1">
      <c r="A16" s="4"/>
      <c r="B16" s="188"/>
      <c r="C16" s="188"/>
      <c r="D16" s="5"/>
    </row>
    <row r="17" spans="1:4" ht="12.2" customHeight="1">
      <c r="A17" s="6"/>
      <c r="B17" s="189"/>
      <c r="C17" s="189"/>
      <c r="D17" s="3"/>
    </row>
    <row r="18" spans="1:4" ht="12.2" customHeight="1">
      <c r="A18" s="184"/>
      <c r="B18" s="184"/>
      <c r="C18" s="184"/>
      <c r="D18" s="184"/>
    </row>
    <row r="19" spans="1:4" ht="12.2" customHeight="1">
      <c r="A19" s="181" t="s">
        <v>6</v>
      </c>
      <c r="B19" s="181"/>
      <c r="C19" s="181"/>
      <c r="D19" s="181"/>
    </row>
    <row r="20" spans="1:4" ht="12.2" customHeight="1">
      <c r="A20" s="181" t="s">
        <v>619</v>
      </c>
      <c r="B20" s="181"/>
      <c r="C20" s="181"/>
      <c r="D20" s="181"/>
    </row>
    <row r="21" spans="1:4" ht="12.2" customHeight="1">
      <c r="A21" s="181"/>
      <c r="B21" s="181"/>
      <c r="C21" s="181"/>
      <c r="D21" s="181"/>
    </row>
    <row r="22" spans="1:4" ht="12.2" customHeight="1">
      <c r="A22" s="181" t="s">
        <v>974</v>
      </c>
      <c r="B22" s="181"/>
      <c r="C22" s="181"/>
      <c r="D22" s="181"/>
    </row>
    <row r="23" spans="1:4" ht="12.2" customHeight="1">
      <c r="A23" s="181"/>
      <c r="B23" s="181"/>
      <c r="C23" s="181"/>
      <c r="D23" s="181"/>
    </row>
    <row r="24" spans="1:4" ht="12.2" customHeight="1">
      <c r="A24" s="182" t="s">
        <v>973</v>
      </c>
      <c r="B24" s="182"/>
      <c r="C24" s="182"/>
      <c r="D24" s="182"/>
    </row>
    <row r="25" spans="1:4" ht="12.2" customHeight="1">
      <c r="A25" s="182" t="s">
        <v>23</v>
      </c>
      <c r="B25" s="182"/>
      <c r="C25" s="182"/>
      <c r="D25" s="182"/>
    </row>
    <row r="26" spans="1:4" ht="12.2" customHeight="1">
      <c r="A26" s="183"/>
      <c r="B26" s="183"/>
      <c r="C26" s="183"/>
      <c r="D26" s="183"/>
    </row>
    <row r="27" spans="1:4" ht="12.2" customHeight="1">
      <c r="A27" s="184"/>
      <c r="B27" s="184"/>
      <c r="C27" s="184"/>
      <c r="D27" s="184"/>
    </row>
    <row r="28" spans="1:4" ht="12.2" customHeight="1">
      <c r="A28" s="185" t="s">
        <v>7</v>
      </c>
      <c r="B28" s="185"/>
      <c r="C28" s="185"/>
      <c r="D28" s="185"/>
    </row>
    <row r="29" spans="1:4" ht="12.2" customHeight="1">
      <c r="A29" s="186"/>
      <c r="B29" s="186"/>
      <c r="C29" s="186"/>
      <c r="D29" s="186"/>
    </row>
    <row r="30" spans="1:4" ht="12.2" customHeight="1">
      <c r="A30" s="7" t="s">
        <v>8</v>
      </c>
      <c r="B30" s="179" t="s">
        <v>620</v>
      </c>
      <c r="C30" s="179"/>
      <c r="D30" s="179"/>
    </row>
    <row r="31" spans="1:4" ht="12.2" customHeight="1">
      <c r="A31" s="8">
        <v>0</v>
      </c>
      <c r="B31" s="179" t="s">
        <v>621</v>
      </c>
      <c r="C31" s="179"/>
      <c r="D31" s="179"/>
    </row>
    <row r="32" spans="1:4" ht="12.2" customHeight="1">
      <c r="A32" s="7" t="s">
        <v>9</v>
      </c>
      <c r="B32" s="179" t="s">
        <v>10</v>
      </c>
      <c r="C32" s="179"/>
      <c r="D32" s="179"/>
    </row>
    <row r="33" spans="1:4" ht="12.2" customHeight="1">
      <c r="A33" s="7" t="s">
        <v>11</v>
      </c>
      <c r="B33" s="179" t="s">
        <v>12</v>
      </c>
      <c r="C33" s="179"/>
      <c r="D33" s="179"/>
    </row>
    <row r="34" spans="1:4" ht="12.2" customHeight="1">
      <c r="A34" s="7" t="s">
        <v>13</v>
      </c>
      <c r="B34" s="179" t="s">
        <v>14</v>
      </c>
      <c r="C34" s="179"/>
      <c r="D34" s="179"/>
    </row>
    <row r="35" spans="1:4" ht="12.2" customHeight="1">
      <c r="A35" s="7" t="s">
        <v>15</v>
      </c>
      <c r="B35" s="179" t="s">
        <v>622</v>
      </c>
      <c r="C35" s="179"/>
      <c r="D35" s="179"/>
    </row>
    <row r="36" spans="1:4" ht="12.2" customHeight="1">
      <c r="A36" s="7" t="s">
        <v>16</v>
      </c>
      <c r="B36" s="179" t="s">
        <v>17</v>
      </c>
      <c r="C36" s="179"/>
      <c r="D36" s="179"/>
    </row>
    <row r="37" spans="1:4" ht="12.2" customHeight="1">
      <c r="A37" s="7" t="s">
        <v>18</v>
      </c>
      <c r="B37" s="179" t="s">
        <v>623</v>
      </c>
      <c r="C37" s="179"/>
      <c r="D37" s="179"/>
    </row>
    <row r="38" spans="1:4" ht="12.2" customHeight="1">
      <c r="A38" s="7"/>
      <c r="B38" s="179"/>
      <c r="C38" s="179"/>
      <c r="D38" s="179"/>
    </row>
    <row r="39" spans="1:4" ht="12.2" customHeight="1">
      <c r="A39" s="7"/>
      <c r="B39" s="179"/>
      <c r="C39" s="179"/>
      <c r="D39" s="179"/>
    </row>
    <row r="40" spans="1:4" ht="12.2" customHeight="1">
      <c r="A40" s="7"/>
      <c r="B40" s="7"/>
      <c r="C40" s="7"/>
      <c r="D40" s="7"/>
    </row>
    <row r="41" spans="1:4" ht="12.2" customHeight="1">
      <c r="A41" s="7"/>
      <c r="B41" s="7"/>
      <c r="C41" s="7"/>
      <c r="D41" s="7"/>
    </row>
    <row r="42" spans="1:4" ht="12.2" customHeight="1">
      <c r="A42" s="9"/>
      <c r="B42" s="178"/>
      <c r="C42" s="178"/>
      <c r="D42" s="178"/>
    </row>
    <row r="43" spans="1:4" ht="12.2" customHeight="1">
      <c r="A43" s="9"/>
      <c r="B43" s="178"/>
      <c r="C43" s="178"/>
      <c r="D43" s="178"/>
    </row>
    <row r="44" spans="1:4">
      <c r="A44" s="179" t="s">
        <v>19</v>
      </c>
      <c r="B44" s="179"/>
      <c r="C44" s="179"/>
      <c r="D44" s="179"/>
    </row>
    <row r="45" spans="1:4" ht="39.950000000000003" customHeight="1">
      <c r="A45" s="180" t="s">
        <v>627</v>
      </c>
      <c r="B45" s="180"/>
      <c r="C45" s="180"/>
      <c r="D45" s="180"/>
    </row>
  </sheetData>
  <mergeCells count="45">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B42:D42"/>
    <mergeCell ref="B43:D43"/>
    <mergeCell ref="A44:D44"/>
    <mergeCell ref="A45:D45"/>
    <mergeCell ref="B35:D35"/>
    <mergeCell ref="B36:D36"/>
    <mergeCell ref="B37:D37"/>
    <mergeCell ref="B38:D38"/>
    <mergeCell ref="B39:D3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2"/>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36</v>
      </c>
      <c r="B2" s="230"/>
      <c r="C2" s="231" t="s">
        <v>121</v>
      </c>
      <c r="D2" s="231"/>
      <c r="E2" s="231"/>
      <c r="F2" s="231"/>
      <c r="G2" s="231"/>
      <c r="H2" s="232"/>
      <c r="I2" s="233" t="s">
        <v>121</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532883</v>
      </c>
      <c r="D19" s="163">
        <v>67025</v>
      </c>
      <c r="E19" s="163">
        <v>264786</v>
      </c>
      <c r="F19" s="163">
        <v>8253</v>
      </c>
      <c r="G19" s="163">
        <v>14218</v>
      </c>
      <c r="H19" s="163">
        <v>20855</v>
      </c>
      <c r="I19" s="163">
        <v>34495</v>
      </c>
      <c r="J19" s="163">
        <v>65670</v>
      </c>
      <c r="K19" s="163">
        <v>39987</v>
      </c>
      <c r="L19" s="163">
        <v>81310</v>
      </c>
      <c r="M19" s="163">
        <v>72733</v>
      </c>
      <c r="N19" s="163">
        <v>128339</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214787</v>
      </c>
      <c r="D20" s="163">
        <v>28325</v>
      </c>
      <c r="E20" s="163">
        <v>127509</v>
      </c>
      <c r="F20" s="163">
        <v>7370</v>
      </c>
      <c r="G20" s="163">
        <v>16773</v>
      </c>
      <c r="H20" s="163">
        <v>19568</v>
      </c>
      <c r="I20" s="163">
        <v>12397</v>
      </c>
      <c r="J20" s="163">
        <v>21923</v>
      </c>
      <c r="K20" s="163">
        <v>13117</v>
      </c>
      <c r="L20" s="163">
        <v>36362</v>
      </c>
      <c r="M20" s="163">
        <v>17056</v>
      </c>
      <c r="N20" s="163">
        <v>41897</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683</v>
      </c>
      <c r="D22" s="163">
        <v>2</v>
      </c>
      <c r="E22" s="163">
        <v>634</v>
      </c>
      <c r="F22" s="163">
        <v>128</v>
      </c>
      <c r="G22" s="163">
        <v>158</v>
      </c>
      <c r="H22" s="163">
        <v>144</v>
      </c>
      <c r="I22" s="163">
        <v>136</v>
      </c>
      <c r="J22" s="163">
        <v>67</v>
      </c>
      <c r="K22" s="163" t="s">
        <v>8</v>
      </c>
      <c r="L22" s="163" t="s">
        <v>8</v>
      </c>
      <c r="M22" s="163">
        <v>46</v>
      </c>
      <c r="N22" s="163">
        <v>1</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187881</v>
      </c>
      <c r="D23" s="163">
        <v>19422</v>
      </c>
      <c r="E23" s="163">
        <v>40633</v>
      </c>
      <c r="F23" s="163">
        <v>1505</v>
      </c>
      <c r="G23" s="163">
        <v>3628</v>
      </c>
      <c r="H23" s="163">
        <v>5640</v>
      </c>
      <c r="I23" s="163">
        <v>6809</v>
      </c>
      <c r="J23" s="163">
        <v>9510</v>
      </c>
      <c r="K23" s="163">
        <v>4603</v>
      </c>
      <c r="L23" s="163">
        <v>8938</v>
      </c>
      <c r="M23" s="163">
        <v>93838</v>
      </c>
      <c r="N23" s="163">
        <v>33988</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98365</v>
      </c>
      <c r="D24" s="163">
        <v>18</v>
      </c>
      <c r="E24" s="163">
        <v>89261</v>
      </c>
      <c r="F24" s="163">
        <v>335</v>
      </c>
      <c r="G24" s="163">
        <v>282</v>
      </c>
      <c r="H24" s="163">
        <v>2250</v>
      </c>
      <c r="I24" s="163">
        <v>23387</v>
      </c>
      <c r="J24" s="163">
        <v>44296</v>
      </c>
      <c r="K24" s="163">
        <v>18340</v>
      </c>
      <c r="L24" s="163">
        <v>370</v>
      </c>
      <c r="M24" s="163">
        <v>8649</v>
      </c>
      <c r="N24" s="163">
        <v>438</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837869</v>
      </c>
      <c r="D25" s="174">
        <v>114756</v>
      </c>
      <c r="E25" s="174">
        <v>344301</v>
      </c>
      <c r="F25" s="174">
        <v>16920</v>
      </c>
      <c r="G25" s="174">
        <v>34494</v>
      </c>
      <c r="H25" s="174">
        <v>43958</v>
      </c>
      <c r="I25" s="174">
        <v>30450</v>
      </c>
      <c r="J25" s="174">
        <v>52873</v>
      </c>
      <c r="K25" s="174">
        <v>39366</v>
      </c>
      <c r="L25" s="174">
        <v>126240</v>
      </c>
      <c r="M25" s="174">
        <v>175025</v>
      </c>
      <c r="N25" s="174">
        <v>203787</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129831</v>
      </c>
      <c r="D26" s="163">
        <v>17546</v>
      </c>
      <c r="E26" s="163">
        <v>94936</v>
      </c>
      <c r="F26" s="163">
        <v>4209</v>
      </c>
      <c r="G26" s="163">
        <v>8041</v>
      </c>
      <c r="H26" s="163">
        <v>19218</v>
      </c>
      <c r="I26" s="163">
        <v>7265</v>
      </c>
      <c r="J26" s="163">
        <v>28785</v>
      </c>
      <c r="K26" s="163">
        <v>9406</v>
      </c>
      <c r="L26" s="163">
        <v>18013</v>
      </c>
      <c r="M26" s="163">
        <v>5173</v>
      </c>
      <c r="N26" s="163">
        <v>12175</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65419</v>
      </c>
      <c r="D27" s="163">
        <v>2026</v>
      </c>
      <c r="E27" s="163">
        <v>53343</v>
      </c>
      <c r="F27" s="163">
        <v>2657</v>
      </c>
      <c r="G27" s="163">
        <v>4770</v>
      </c>
      <c r="H27" s="163">
        <v>10037</v>
      </c>
      <c r="I27" s="163">
        <v>4043</v>
      </c>
      <c r="J27" s="163">
        <v>20886</v>
      </c>
      <c r="K27" s="163">
        <v>3468</v>
      </c>
      <c r="L27" s="163">
        <v>7480</v>
      </c>
      <c r="M27" s="163">
        <v>2659</v>
      </c>
      <c r="N27" s="163">
        <v>7392</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1624</v>
      </c>
      <c r="D29" s="163">
        <v>697</v>
      </c>
      <c r="E29" s="163">
        <v>885</v>
      </c>
      <c r="F29" s="163">
        <v>19</v>
      </c>
      <c r="G29" s="163">
        <v>180</v>
      </c>
      <c r="H29" s="163">
        <v>267</v>
      </c>
      <c r="I29" s="163">
        <v>283</v>
      </c>
      <c r="J29" s="163">
        <v>106</v>
      </c>
      <c r="K29" s="163">
        <v>30</v>
      </c>
      <c r="L29" s="163">
        <v>1</v>
      </c>
      <c r="M29" s="163">
        <v>5</v>
      </c>
      <c r="N29" s="163">
        <v>37</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1169</v>
      </c>
      <c r="D30" s="163" t="s">
        <v>8</v>
      </c>
      <c r="E30" s="163">
        <v>1129</v>
      </c>
      <c r="F30" s="163" t="s">
        <v>8</v>
      </c>
      <c r="G30" s="163">
        <v>976</v>
      </c>
      <c r="H30" s="163">
        <v>25</v>
      </c>
      <c r="I30" s="163" t="s">
        <v>8</v>
      </c>
      <c r="J30" s="163">
        <v>35</v>
      </c>
      <c r="K30" s="163">
        <v>92</v>
      </c>
      <c r="L30" s="163" t="s">
        <v>8</v>
      </c>
      <c r="M30" s="163">
        <v>40</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130286</v>
      </c>
      <c r="D31" s="174">
        <v>18243</v>
      </c>
      <c r="E31" s="174">
        <v>94693</v>
      </c>
      <c r="F31" s="174">
        <v>4228</v>
      </c>
      <c r="G31" s="174">
        <v>7244</v>
      </c>
      <c r="H31" s="174">
        <v>19459</v>
      </c>
      <c r="I31" s="174">
        <v>7548</v>
      </c>
      <c r="J31" s="174">
        <v>28856</v>
      </c>
      <c r="K31" s="174">
        <v>9344</v>
      </c>
      <c r="L31" s="174">
        <v>18014</v>
      </c>
      <c r="M31" s="174">
        <v>5139</v>
      </c>
      <c r="N31" s="174">
        <v>12212</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968155</v>
      </c>
      <c r="D32" s="174">
        <v>132999</v>
      </c>
      <c r="E32" s="174">
        <v>438994</v>
      </c>
      <c r="F32" s="174">
        <v>21148</v>
      </c>
      <c r="G32" s="174">
        <v>41738</v>
      </c>
      <c r="H32" s="174">
        <v>63417</v>
      </c>
      <c r="I32" s="174">
        <v>37998</v>
      </c>
      <c r="J32" s="174">
        <v>81729</v>
      </c>
      <c r="K32" s="174">
        <v>48710</v>
      </c>
      <c r="L32" s="174">
        <v>144254</v>
      </c>
      <c r="M32" s="174">
        <v>180163</v>
      </c>
      <c r="N32" s="174">
        <v>216000</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7209</v>
      </c>
      <c r="D39" s="163">
        <v>1977</v>
      </c>
      <c r="E39" s="163">
        <v>3977</v>
      </c>
      <c r="F39" s="163">
        <v>65</v>
      </c>
      <c r="G39" s="163">
        <v>283</v>
      </c>
      <c r="H39" s="163">
        <v>1985</v>
      </c>
      <c r="I39" s="163">
        <v>999</v>
      </c>
      <c r="J39" s="163">
        <v>482</v>
      </c>
      <c r="K39" s="163">
        <v>73</v>
      </c>
      <c r="L39" s="163">
        <v>90</v>
      </c>
      <c r="M39" s="163">
        <v>138</v>
      </c>
      <c r="N39" s="163">
        <v>1116</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13397</v>
      </c>
      <c r="D40" s="163">
        <v>5365</v>
      </c>
      <c r="E40" s="163">
        <v>2339</v>
      </c>
      <c r="F40" s="163">
        <v>122</v>
      </c>
      <c r="G40" s="163">
        <v>78</v>
      </c>
      <c r="H40" s="163">
        <v>526</v>
      </c>
      <c r="I40" s="163">
        <v>73</v>
      </c>
      <c r="J40" s="163">
        <v>285</v>
      </c>
      <c r="K40" s="163">
        <v>229</v>
      </c>
      <c r="L40" s="163">
        <v>1026</v>
      </c>
      <c r="M40" s="163">
        <v>207</v>
      </c>
      <c r="N40" s="163">
        <v>5486</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3433</v>
      </c>
      <c r="D41" s="163">
        <v>331</v>
      </c>
      <c r="E41" s="163">
        <v>2247</v>
      </c>
      <c r="F41" s="163">
        <v>45</v>
      </c>
      <c r="G41" s="163">
        <v>314</v>
      </c>
      <c r="H41" s="163">
        <v>500</v>
      </c>
      <c r="I41" s="163">
        <v>298</v>
      </c>
      <c r="J41" s="163">
        <v>439</v>
      </c>
      <c r="K41" s="163">
        <v>354</v>
      </c>
      <c r="L41" s="163">
        <v>297</v>
      </c>
      <c r="M41" s="163">
        <v>686</v>
      </c>
      <c r="N41" s="163">
        <v>168</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255669</v>
      </c>
      <c r="D42" s="163">
        <v>18308</v>
      </c>
      <c r="E42" s="163">
        <v>202700</v>
      </c>
      <c r="F42" s="163">
        <v>11491</v>
      </c>
      <c r="G42" s="163">
        <v>25003</v>
      </c>
      <c r="H42" s="163">
        <v>27921</v>
      </c>
      <c r="I42" s="163">
        <v>33715</v>
      </c>
      <c r="J42" s="163">
        <v>55575</v>
      </c>
      <c r="K42" s="163">
        <v>25866</v>
      </c>
      <c r="L42" s="163">
        <v>23129</v>
      </c>
      <c r="M42" s="163">
        <v>10817</v>
      </c>
      <c r="N42" s="163">
        <v>23843</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98365</v>
      </c>
      <c r="D43" s="163">
        <v>18</v>
      </c>
      <c r="E43" s="163">
        <v>89261</v>
      </c>
      <c r="F43" s="163">
        <v>335</v>
      </c>
      <c r="G43" s="163">
        <v>282</v>
      </c>
      <c r="H43" s="163">
        <v>2250</v>
      </c>
      <c r="I43" s="163">
        <v>23387</v>
      </c>
      <c r="J43" s="163">
        <v>44296</v>
      </c>
      <c r="K43" s="163">
        <v>18340</v>
      </c>
      <c r="L43" s="163">
        <v>370</v>
      </c>
      <c r="M43" s="163">
        <v>8649</v>
      </c>
      <c r="N43" s="163">
        <v>438</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181342</v>
      </c>
      <c r="D44" s="174">
        <v>25963</v>
      </c>
      <c r="E44" s="174">
        <v>122003</v>
      </c>
      <c r="F44" s="174">
        <v>11388</v>
      </c>
      <c r="G44" s="174">
        <v>25396</v>
      </c>
      <c r="H44" s="174">
        <v>28683</v>
      </c>
      <c r="I44" s="174">
        <v>11698</v>
      </c>
      <c r="J44" s="174">
        <v>12484</v>
      </c>
      <c r="K44" s="174">
        <v>8182</v>
      </c>
      <c r="L44" s="174">
        <v>24173</v>
      </c>
      <c r="M44" s="174">
        <v>3200</v>
      </c>
      <c r="N44" s="174">
        <v>30176</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17641</v>
      </c>
      <c r="D45" s="163">
        <v>877</v>
      </c>
      <c r="E45" s="163">
        <v>14883</v>
      </c>
      <c r="F45" s="163">
        <v>1354</v>
      </c>
      <c r="G45" s="163">
        <v>1384</v>
      </c>
      <c r="H45" s="163">
        <v>1970</v>
      </c>
      <c r="I45" s="163">
        <v>910</v>
      </c>
      <c r="J45" s="163">
        <v>4632</v>
      </c>
      <c r="K45" s="163">
        <v>4604</v>
      </c>
      <c r="L45" s="163">
        <v>30</v>
      </c>
      <c r="M45" s="163" t="s">
        <v>8</v>
      </c>
      <c r="N45" s="163">
        <v>1881</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43784</v>
      </c>
      <c r="D47" s="163">
        <v>5133</v>
      </c>
      <c r="E47" s="163">
        <v>36048</v>
      </c>
      <c r="F47" s="163">
        <v>1407</v>
      </c>
      <c r="G47" s="163">
        <v>3783</v>
      </c>
      <c r="H47" s="163">
        <v>3825</v>
      </c>
      <c r="I47" s="163">
        <v>5431</v>
      </c>
      <c r="J47" s="163">
        <v>10508</v>
      </c>
      <c r="K47" s="163">
        <v>5191</v>
      </c>
      <c r="L47" s="163">
        <v>5903</v>
      </c>
      <c r="M47" s="163">
        <v>1486</v>
      </c>
      <c r="N47" s="163">
        <v>1118</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1169</v>
      </c>
      <c r="D48" s="163" t="s">
        <v>8</v>
      </c>
      <c r="E48" s="163">
        <v>1129</v>
      </c>
      <c r="F48" s="163" t="s">
        <v>8</v>
      </c>
      <c r="G48" s="163">
        <v>976</v>
      </c>
      <c r="H48" s="163">
        <v>25</v>
      </c>
      <c r="I48" s="163" t="s">
        <v>8</v>
      </c>
      <c r="J48" s="163">
        <v>35</v>
      </c>
      <c r="K48" s="163">
        <v>92</v>
      </c>
      <c r="L48" s="163" t="s">
        <v>8</v>
      </c>
      <c r="M48" s="163">
        <v>40</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60257</v>
      </c>
      <c r="D49" s="174">
        <v>6010</v>
      </c>
      <c r="E49" s="174">
        <v>49803</v>
      </c>
      <c r="F49" s="174">
        <v>2761</v>
      </c>
      <c r="G49" s="174">
        <v>4191</v>
      </c>
      <c r="H49" s="174">
        <v>5770</v>
      </c>
      <c r="I49" s="174">
        <v>6341</v>
      </c>
      <c r="J49" s="174">
        <v>15104</v>
      </c>
      <c r="K49" s="174">
        <v>9703</v>
      </c>
      <c r="L49" s="174">
        <v>5933</v>
      </c>
      <c r="M49" s="174">
        <v>1446</v>
      </c>
      <c r="N49" s="174">
        <v>2998</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241600</v>
      </c>
      <c r="D50" s="174">
        <v>31974</v>
      </c>
      <c r="E50" s="174">
        <v>171806</v>
      </c>
      <c r="F50" s="174">
        <v>14148</v>
      </c>
      <c r="G50" s="174">
        <v>29587</v>
      </c>
      <c r="H50" s="174">
        <v>34452</v>
      </c>
      <c r="I50" s="174">
        <v>18039</v>
      </c>
      <c r="J50" s="174">
        <v>27588</v>
      </c>
      <c r="K50" s="174">
        <v>17885</v>
      </c>
      <c r="L50" s="174">
        <v>30106</v>
      </c>
      <c r="M50" s="174">
        <v>4646</v>
      </c>
      <c r="N50" s="174">
        <v>33174</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-726556</v>
      </c>
      <c r="D51" s="174">
        <v>-101025</v>
      </c>
      <c r="E51" s="174">
        <v>-267188</v>
      </c>
      <c r="F51" s="174">
        <v>-6999</v>
      </c>
      <c r="G51" s="174">
        <v>-12151</v>
      </c>
      <c r="H51" s="174">
        <v>-28964</v>
      </c>
      <c r="I51" s="174">
        <v>-19960</v>
      </c>
      <c r="J51" s="174">
        <v>-54141</v>
      </c>
      <c r="K51" s="174">
        <v>-30825</v>
      </c>
      <c r="L51" s="174">
        <v>-114148</v>
      </c>
      <c r="M51" s="174">
        <v>-175518</v>
      </c>
      <c r="N51" s="174">
        <v>-182825</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-656526</v>
      </c>
      <c r="D52" s="173">
        <v>-88792</v>
      </c>
      <c r="E52" s="173">
        <v>-222298</v>
      </c>
      <c r="F52" s="173">
        <v>-5532</v>
      </c>
      <c r="G52" s="173">
        <v>-9098</v>
      </c>
      <c r="H52" s="173">
        <v>-15275</v>
      </c>
      <c r="I52" s="173">
        <v>-18752</v>
      </c>
      <c r="J52" s="173">
        <v>-40389</v>
      </c>
      <c r="K52" s="173">
        <v>-31184</v>
      </c>
      <c r="L52" s="173">
        <v>-102067</v>
      </c>
      <c r="M52" s="173">
        <v>-171825</v>
      </c>
      <c r="N52" s="173">
        <v>-173611</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4550</v>
      </c>
      <c r="D53" s="163" t="s">
        <v>8</v>
      </c>
      <c r="E53" s="163">
        <v>4550</v>
      </c>
      <c r="F53" s="163">
        <v>256</v>
      </c>
      <c r="G53" s="163">
        <v>1115</v>
      </c>
      <c r="H53" s="163">
        <v>3004</v>
      </c>
      <c r="I53" s="163">
        <v>175</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5382</v>
      </c>
      <c r="D54" s="163" t="s">
        <v>8</v>
      </c>
      <c r="E54" s="163">
        <v>5319</v>
      </c>
      <c r="F54" s="163">
        <v>780</v>
      </c>
      <c r="G54" s="163">
        <v>2512</v>
      </c>
      <c r="H54" s="163">
        <v>1337</v>
      </c>
      <c r="I54" s="163">
        <v>588</v>
      </c>
      <c r="J54" s="163">
        <v>102</v>
      </c>
      <c r="K54" s="163" t="s">
        <v>8</v>
      </c>
      <c r="L54" s="163" t="s">
        <v>8</v>
      </c>
      <c r="M54" s="163">
        <v>62</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338.22</v>
      </c>
      <c r="D56" s="170">
        <v>221.46</v>
      </c>
      <c r="E56" s="170">
        <v>208.02</v>
      </c>
      <c r="F56" s="170">
        <v>102.96</v>
      </c>
      <c r="G56" s="170">
        <v>83.45</v>
      </c>
      <c r="H56" s="170">
        <v>87.57</v>
      </c>
      <c r="I56" s="170">
        <v>205.06</v>
      </c>
      <c r="J56" s="170">
        <v>321.85000000000002</v>
      </c>
      <c r="K56" s="170">
        <v>311.89999999999998</v>
      </c>
      <c r="L56" s="170">
        <v>286.55</v>
      </c>
      <c r="M56" s="170">
        <v>95.87</v>
      </c>
      <c r="N56" s="170">
        <v>100.82</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136.32</v>
      </c>
      <c r="D57" s="170">
        <v>93.59</v>
      </c>
      <c r="E57" s="170">
        <v>100.17</v>
      </c>
      <c r="F57" s="170">
        <v>91.94</v>
      </c>
      <c r="G57" s="170">
        <v>98.44</v>
      </c>
      <c r="H57" s="170">
        <v>82.16</v>
      </c>
      <c r="I57" s="170">
        <v>73.7</v>
      </c>
      <c r="J57" s="170">
        <v>107.44</v>
      </c>
      <c r="K57" s="170">
        <v>102.31</v>
      </c>
      <c r="L57" s="170">
        <v>128.13999999999999</v>
      </c>
      <c r="M57" s="170">
        <v>22.48</v>
      </c>
      <c r="N57" s="170">
        <v>32.909999999999997</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0.43</v>
      </c>
      <c r="D59" s="170">
        <v>0.01</v>
      </c>
      <c r="E59" s="170">
        <v>0.5</v>
      </c>
      <c r="F59" s="170">
        <v>1.6</v>
      </c>
      <c r="G59" s="170">
        <v>0.93</v>
      </c>
      <c r="H59" s="170">
        <v>0.61</v>
      </c>
      <c r="I59" s="170">
        <v>0.81</v>
      </c>
      <c r="J59" s="170">
        <v>0.33</v>
      </c>
      <c r="K59" s="170" t="s">
        <v>8</v>
      </c>
      <c r="L59" s="170" t="s">
        <v>8</v>
      </c>
      <c r="M59" s="170">
        <v>0.06</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119.25</v>
      </c>
      <c r="D60" s="170">
        <v>64.17</v>
      </c>
      <c r="E60" s="170">
        <v>31.92</v>
      </c>
      <c r="F60" s="170">
        <v>18.78</v>
      </c>
      <c r="G60" s="170">
        <v>21.29</v>
      </c>
      <c r="H60" s="170">
        <v>23.68</v>
      </c>
      <c r="I60" s="170">
        <v>40.479999999999997</v>
      </c>
      <c r="J60" s="170">
        <v>46.61</v>
      </c>
      <c r="K60" s="170">
        <v>35.9</v>
      </c>
      <c r="L60" s="170">
        <v>31.5</v>
      </c>
      <c r="M60" s="170">
        <v>123.69</v>
      </c>
      <c r="N60" s="170">
        <v>26.7</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62.43</v>
      </c>
      <c r="D61" s="170">
        <v>0.06</v>
      </c>
      <c r="E61" s="170">
        <v>70.12</v>
      </c>
      <c r="F61" s="170">
        <v>4.18</v>
      </c>
      <c r="G61" s="170">
        <v>1.66</v>
      </c>
      <c r="H61" s="170">
        <v>9.4499999999999993</v>
      </c>
      <c r="I61" s="170">
        <v>139.03</v>
      </c>
      <c r="J61" s="170">
        <v>217.1</v>
      </c>
      <c r="K61" s="170">
        <v>143.05000000000001</v>
      </c>
      <c r="L61" s="170">
        <v>1.3</v>
      </c>
      <c r="M61" s="170">
        <v>11.4</v>
      </c>
      <c r="N61" s="170">
        <v>0.34</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531.79</v>
      </c>
      <c r="D62" s="171">
        <v>379.17</v>
      </c>
      <c r="E62" s="171">
        <v>270.48</v>
      </c>
      <c r="F62" s="171">
        <v>211.09</v>
      </c>
      <c r="G62" s="171">
        <v>202.45</v>
      </c>
      <c r="H62" s="171">
        <v>184.57</v>
      </c>
      <c r="I62" s="171">
        <v>181.02</v>
      </c>
      <c r="J62" s="171">
        <v>259.14</v>
      </c>
      <c r="K62" s="171">
        <v>307.06</v>
      </c>
      <c r="L62" s="171">
        <v>444.89</v>
      </c>
      <c r="M62" s="171">
        <v>230.7</v>
      </c>
      <c r="N62" s="171">
        <v>160.1</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82.4</v>
      </c>
      <c r="D63" s="170">
        <v>57.97</v>
      </c>
      <c r="E63" s="170">
        <v>74.58</v>
      </c>
      <c r="F63" s="170">
        <v>52.51</v>
      </c>
      <c r="G63" s="170">
        <v>47.19</v>
      </c>
      <c r="H63" s="170">
        <v>80.69</v>
      </c>
      <c r="I63" s="170">
        <v>43.19</v>
      </c>
      <c r="J63" s="170">
        <v>141.08000000000001</v>
      </c>
      <c r="K63" s="170">
        <v>73.37</v>
      </c>
      <c r="L63" s="170">
        <v>63.48</v>
      </c>
      <c r="M63" s="170">
        <v>6.82</v>
      </c>
      <c r="N63" s="170">
        <v>9.57</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41.52</v>
      </c>
      <c r="D64" s="170">
        <v>6.69</v>
      </c>
      <c r="E64" s="170">
        <v>41.91</v>
      </c>
      <c r="F64" s="170">
        <v>33.14</v>
      </c>
      <c r="G64" s="170">
        <v>28</v>
      </c>
      <c r="H64" s="170">
        <v>42.15</v>
      </c>
      <c r="I64" s="170">
        <v>24.03</v>
      </c>
      <c r="J64" s="170">
        <v>102.37</v>
      </c>
      <c r="K64" s="170">
        <v>27.05</v>
      </c>
      <c r="L64" s="170">
        <v>26.36</v>
      </c>
      <c r="M64" s="170">
        <v>3.5</v>
      </c>
      <c r="N64" s="170">
        <v>5.81</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1.03</v>
      </c>
      <c r="D66" s="170">
        <v>2.2999999999999998</v>
      </c>
      <c r="E66" s="170">
        <v>0.7</v>
      </c>
      <c r="F66" s="170">
        <v>0.23</v>
      </c>
      <c r="G66" s="170">
        <v>1.05</v>
      </c>
      <c r="H66" s="170">
        <v>1.1200000000000001</v>
      </c>
      <c r="I66" s="170">
        <v>1.68</v>
      </c>
      <c r="J66" s="170">
        <v>0.52</v>
      </c>
      <c r="K66" s="170">
        <v>0.23</v>
      </c>
      <c r="L66" s="170">
        <v>0.01</v>
      </c>
      <c r="M66" s="170">
        <v>0.01</v>
      </c>
      <c r="N66" s="170">
        <v>0.03</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0.74</v>
      </c>
      <c r="D67" s="170" t="s">
        <v>8</v>
      </c>
      <c r="E67" s="170">
        <v>0.89</v>
      </c>
      <c r="F67" s="170" t="s">
        <v>8</v>
      </c>
      <c r="G67" s="170">
        <v>5.73</v>
      </c>
      <c r="H67" s="170">
        <v>0.11</v>
      </c>
      <c r="I67" s="170" t="s">
        <v>8</v>
      </c>
      <c r="J67" s="170">
        <v>0.17</v>
      </c>
      <c r="K67" s="170">
        <v>0.72</v>
      </c>
      <c r="L67" s="170" t="s">
        <v>8</v>
      </c>
      <c r="M67" s="170">
        <v>0.05</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82.69</v>
      </c>
      <c r="D68" s="171">
        <v>60.28</v>
      </c>
      <c r="E68" s="171">
        <v>74.39</v>
      </c>
      <c r="F68" s="171">
        <v>52.75</v>
      </c>
      <c r="G68" s="171">
        <v>42.52</v>
      </c>
      <c r="H68" s="171">
        <v>81.709999999999994</v>
      </c>
      <c r="I68" s="171">
        <v>44.87</v>
      </c>
      <c r="J68" s="171">
        <v>141.43</v>
      </c>
      <c r="K68" s="171">
        <v>72.88</v>
      </c>
      <c r="L68" s="171">
        <v>63.48</v>
      </c>
      <c r="M68" s="171">
        <v>6.77</v>
      </c>
      <c r="N68" s="171">
        <v>9.59</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614.48</v>
      </c>
      <c r="D69" s="171">
        <v>439.45</v>
      </c>
      <c r="E69" s="171">
        <v>344.87</v>
      </c>
      <c r="F69" s="171">
        <v>263.83999999999997</v>
      </c>
      <c r="G69" s="171">
        <v>244.97</v>
      </c>
      <c r="H69" s="171">
        <v>266.27999999999997</v>
      </c>
      <c r="I69" s="171">
        <v>225.89</v>
      </c>
      <c r="J69" s="171">
        <v>400.56</v>
      </c>
      <c r="K69" s="171">
        <v>379.94</v>
      </c>
      <c r="L69" s="171">
        <v>508.37</v>
      </c>
      <c r="M69" s="171">
        <v>237.48</v>
      </c>
      <c r="N69" s="171">
        <v>169.69</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4.58</v>
      </c>
      <c r="D76" s="170">
        <v>6.53</v>
      </c>
      <c r="E76" s="170">
        <v>3.12</v>
      </c>
      <c r="F76" s="170">
        <v>0.81</v>
      </c>
      <c r="G76" s="170">
        <v>1.66</v>
      </c>
      <c r="H76" s="170">
        <v>8.34</v>
      </c>
      <c r="I76" s="170">
        <v>5.94</v>
      </c>
      <c r="J76" s="170">
        <v>2.36</v>
      </c>
      <c r="K76" s="170">
        <v>0.56999999999999995</v>
      </c>
      <c r="L76" s="170">
        <v>0.32</v>
      </c>
      <c r="M76" s="170">
        <v>0.18</v>
      </c>
      <c r="N76" s="170">
        <v>0.88</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8.5</v>
      </c>
      <c r="D77" s="170">
        <v>17.73</v>
      </c>
      <c r="E77" s="170">
        <v>1.84</v>
      </c>
      <c r="F77" s="170">
        <v>1.53</v>
      </c>
      <c r="G77" s="170">
        <v>0.46</v>
      </c>
      <c r="H77" s="170">
        <v>2.21</v>
      </c>
      <c r="I77" s="170">
        <v>0.43</v>
      </c>
      <c r="J77" s="170">
        <v>1.4</v>
      </c>
      <c r="K77" s="170">
        <v>1.79</v>
      </c>
      <c r="L77" s="170">
        <v>3.61</v>
      </c>
      <c r="M77" s="170">
        <v>0.27</v>
      </c>
      <c r="N77" s="170">
        <v>4.3099999999999996</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2.1800000000000002</v>
      </c>
      <c r="D78" s="170">
        <v>1.0900000000000001</v>
      </c>
      <c r="E78" s="170">
        <v>1.77</v>
      </c>
      <c r="F78" s="170">
        <v>0.56000000000000005</v>
      </c>
      <c r="G78" s="170">
        <v>1.84</v>
      </c>
      <c r="H78" s="170">
        <v>2.1</v>
      </c>
      <c r="I78" s="170">
        <v>1.77</v>
      </c>
      <c r="J78" s="170">
        <v>2.15</v>
      </c>
      <c r="K78" s="170">
        <v>2.76</v>
      </c>
      <c r="L78" s="170">
        <v>1.05</v>
      </c>
      <c r="M78" s="170">
        <v>0.9</v>
      </c>
      <c r="N78" s="170">
        <v>0.13</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162.27000000000001</v>
      </c>
      <c r="D79" s="170">
        <v>60.49</v>
      </c>
      <c r="E79" s="170">
        <v>159.24</v>
      </c>
      <c r="F79" s="170">
        <v>143.36000000000001</v>
      </c>
      <c r="G79" s="170">
        <v>146.75</v>
      </c>
      <c r="H79" s="170">
        <v>117.24</v>
      </c>
      <c r="I79" s="170">
        <v>200.42</v>
      </c>
      <c r="J79" s="170">
        <v>272.38</v>
      </c>
      <c r="K79" s="170">
        <v>201.75</v>
      </c>
      <c r="L79" s="170">
        <v>81.510000000000005</v>
      </c>
      <c r="M79" s="170">
        <v>14.26</v>
      </c>
      <c r="N79" s="170">
        <v>18.73</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62.43</v>
      </c>
      <c r="D80" s="170">
        <v>0.06</v>
      </c>
      <c r="E80" s="170">
        <v>70.12</v>
      </c>
      <c r="F80" s="170">
        <v>4.18</v>
      </c>
      <c r="G80" s="170">
        <v>1.66</v>
      </c>
      <c r="H80" s="170">
        <v>9.4499999999999993</v>
      </c>
      <c r="I80" s="170">
        <v>139.03</v>
      </c>
      <c r="J80" s="170">
        <v>217.1</v>
      </c>
      <c r="K80" s="170">
        <v>143.05000000000001</v>
      </c>
      <c r="L80" s="170">
        <v>1.3</v>
      </c>
      <c r="M80" s="170">
        <v>11.4</v>
      </c>
      <c r="N80" s="170">
        <v>0.34</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115.1</v>
      </c>
      <c r="D81" s="171">
        <v>85.79</v>
      </c>
      <c r="E81" s="171">
        <v>95.85</v>
      </c>
      <c r="F81" s="171">
        <v>142.07</v>
      </c>
      <c r="G81" s="171">
        <v>149.05000000000001</v>
      </c>
      <c r="H81" s="171">
        <v>120.43</v>
      </c>
      <c r="I81" s="171">
        <v>69.540000000000006</v>
      </c>
      <c r="J81" s="171">
        <v>61.19</v>
      </c>
      <c r="K81" s="171">
        <v>63.82</v>
      </c>
      <c r="L81" s="171">
        <v>85.19</v>
      </c>
      <c r="M81" s="171">
        <v>4.22</v>
      </c>
      <c r="N81" s="171">
        <v>23.71</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11.2</v>
      </c>
      <c r="D82" s="170">
        <v>2.9</v>
      </c>
      <c r="E82" s="170">
        <v>11.69</v>
      </c>
      <c r="F82" s="170">
        <v>16.89</v>
      </c>
      <c r="G82" s="170">
        <v>8.1199999999999992</v>
      </c>
      <c r="H82" s="170">
        <v>8.27</v>
      </c>
      <c r="I82" s="170">
        <v>5.41</v>
      </c>
      <c r="J82" s="170">
        <v>22.7</v>
      </c>
      <c r="K82" s="170">
        <v>35.909999999999997</v>
      </c>
      <c r="L82" s="170">
        <v>0.11</v>
      </c>
      <c r="M82" s="170" t="s">
        <v>8</v>
      </c>
      <c r="N82" s="170">
        <v>1.48</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27.79</v>
      </c>
      <c r="D84" s="170">
        <v>16.96</v>
      </c>
      <c r="E84" s="170">
        <v>28.32</v>
      </c>
      <c r="F84" s="170">
        <v>17.55</v>
      </c>
      <c r="G84" s="170">
        <v>22.2</v>
      </c>
      <c r="H84" s="170">
        <v>16.059999999999999</v>
      </c>
      <c r="I84" s="170">
        <v>32.29</v>
      </c>
      <c r="J84" s="170">
        <v>51.5</v>
      </c>
      <c r="K84" s="170">
        <v>40.49</v>
      </c>
      <c r="L84" s="170">
        <v>20.8</v>
      </c>
      <c r="M84" s="170">
        <v>1.96</v>
      </c>
      <c r="N84" s="170">
        <v>0.88</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0.74</v>
      </c>
      <c r="D85" s="170" t="s">
        <v>8</v>
      </c>
      <c r="E85" s="170">
        <v>0.89</v>
      </c>
      <c r="F85" s="170" t="s">
        <v>8</v>
      </c>
      <c r="G85" s="170">
        <v>5.73</v>
      </c>
      <c r="H85" s="170">
        <v>0.11</v>
      </c>
      <c r="I85" s="170" t="s">
        <v>8</v>
      </c>
      <c r="J85" s="170">
        <v>0.17</v>
      </c>
      <c r="K85" s="170">
        <v>0.72</v>
      </c>
      <c r="L85" s="170" t="s">
        <v>8</v>
      </c>
      <c r="M85" s="170">
        <v>0.05</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38.24</v>
      </c>
      <c r="D86" s="171">
        <v>19.86</v>
      </c>
      <c r="E86" s="171">
        <v>39.119999999999997</v>
      </c>
      <c r="F86" s="171">
        <v>34.44</v>
      </c>
      <c r="G86" s="171">
        <v>24.59</v>
      </c>
      <c r="H86" s="171">
        <v>24.23</v>
      </c>
      <c r="I86" s="171">
        <v>37.700000000000003</v>
      </c>
      <c r="J86" s="171">
        <v>74.03</v>
      </c>
      <c r="K86" s="171">
        <v>75.69</v>
      </c>
      <c r="L86" s="171">
        <v>20.91</v>
      </c>
      <c r="M86" s="171">
        <v>1.91</v>
      </c>
      <c r="N86" s="171">
        <v>2.36</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153.34</v>
      </c>
      <c r="D87" s="171">
        <v>105.65</v>
      </c>
      <c r="E87" s="171">
        <v>134.97</v>
      </c>
      <c r="F87" s="171">
        <v>176.51</v>
      </c>
      <c r="G87" s="171">
        <v>173.65</v>
      </c>
      <c r="H87" s="171">
        <v>144.66</v>
      </c>
      <c r="I87" s="171">
        <v>107.24</v>
      </c>
      <c r="J87" s="171">
        <v>135.21</v>
      </c>
      <c r="K87" s="171">
        <v>139.5</v>
      </c>
      <c r="L87" s="171">
        <v>106.1</v>
      </c>
      <c r="M87" s="171">
        <v>6.12</v>
      </c>
      <c r="N87" s="171">
        <v>26.06</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-461.14</v>
      </c>
      <c r="D88" s="171">
        <v>-333.8</v>
      </c>
      <c r="E88" s="171">
        <v>-209.9</v>
      </c>
      <c r="F88" s="171">
        <v>-87.32</v>
      </c>
      <c r="G88" s="171">
        <v>-71.319999999999993</v>
      </c>
      <c r="H88" s="171">
        <v>-121.62</v>
      </c>
      <c r="I88" s="171">
        <v>-118.65</v>
      </c>
      <c r="J88" s="171">
        <v>-265.35000000000002</v>
      </c>
      <c r="K88" s="171">
        <v>-240.44</v>
      </c>
      <c r="L88" s="171">
        <v>-402.27</v>
      </c>
      <c r="M88" s="171">
        <v>-231.35</v>
      </c>
      <c r="N88" s="171">
        <v>-143.63</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-416.69</v>
      </c>
      <c r="D89" s="172">
        <v>-293.38</v>
      </c>
      <c r="E89" s="172">
        <v>-174.64</v>
      </c>
      <c r="F89" s="172">
        <v>-69.02</v>
      </c>
      <c r="G89" s="172">
        <v>-53.4</v>
      </c>
      <c r="H89" s="172">
        <v>-64.14</v>
      </c>
      <c r="I89" s="172">
        <v>-111.48</v>
      </c>
      <c r="J89" s="172">
        <v>-197.95</v>
      </c>
      <c r="K89" s="172">
        <v>-243.24</v>
      </c>
      <c r="L89" s="172">
        <v>-359.7</v>
      </c>
      <c r="M89" s="172">
        <v>-226.49</v>
      </c>
      <c r="N89" s="172">
        <v>-136.38999999999999</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2.89</v>
      </c>
      <c r="D90" s="170" t="s">
        <v>8</v>
      </c>
      <c r="E90" s="170">
        <v>3.57</v>
      </c>
      <c r="F90" s="170">
        <v>3.2</v>
      </c>
      <c r="G90" s="170">
        <v>6.54</v>
      </c>
      <c r="H90" s="170">
        <v>12.61</v>
      </c>
      <c r="I90" s="170">
        <v>1.04</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3.42</v>
      </c>
      <c r="D91" s="170" t="s">
        <v>8</v>
      </c>
      <c r="E91" s="170">
        <v>4.18</v>
      </c>
      <c r="F91" s="170">
        <v>9.73</v>
      </c>
      <c r="G91" s="170">
        <v>14.74</v>
      </c>
      <c r="H91" s="170">
        <v>5.61</v>
      </c>
      <c r="I91" s="170">
        <v>3.5</v>
      </c>
      <c r="J91" s="170">
        <v>0.5</v>
      </c>
      <c r="K91" s="170" t="s">
        <v>8</v>
      </c>
      <c r="L91" s="170" t="s">
        <v>8</v>
      </c>
      <c r="M91" s="170">
        <v>0.08</v>
      </c>
      <c r="N91" s="170" t="s">
        <v>8</v>
      </c>
    </row>
  </sheetData>
  <mergeCells count="28">
    <mergeCell ref="C55:H55"/>
    <mergeCell ref="I55:N55"/>
    <mergeCell ref="M4:M16"/>
    <mergeCell ref="N4:N16"/>
    <mergeCell ref="F6:F13"/>
    <mergeCell ref="G6:G13"/>
    <mergeCell ref="F14:H16"/>
    <mergeCell ref="I14:L16"/>
    <mergeCell ref="F4:H5"/>
    <mergeCell ref="I4:L5"/>
    <mergeCell ref="H6:H13"/>
    <mergeCell ref="I6:I13"/>
    <mergeCell ref="I18:N18"/>
    <mergeCell ref="C18:H18"/>
    <mergeCell ref="A2:B3"/>
    <mergeCell ref="I1:N1"/>
    <mergeCell ref="A1:B1"/>
    <mergeCell ref="A4:A16"/>
    <mergeCell ref="B4:B16"/>
    <mergeCell ref="C4:C16"/>
    <mergeCell ref="D4:D16"/>
    <mergeCell ref="E4:E16"/>
    <mergeCell ref="C1:H1"/>
    <mergeCell ref="L6:L13"/>
    <mergeCell ref="J6:J13"/>
    <mergeCell ref="K6:K13"/>
    <mergeCell ref="I2:N3"/>
    <mergeCell ref="C2:H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3"/>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38</v>
      </c>
      <c r="B2" s="230"/>
      <c r="C2" s="231" t="s">
        <v>122</v>
      </c>
      <c r="D2" s="231"/>
      <c r="E2" s="231"/>
      <c r="F2" s="231"/>
      <c r="G2" s="231"/>
      <c r="H2" s="232"/>
      <c r="I2" s="233" t="s">
        <v>122</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235852</v>
      </c>
      <c r="D19" s="163">
        <v>72731</v>
      </c>
      <c r="E19" s="163">
        <v>77498</v>
      </c>
      <c r="F19" s="163">
        <v>1273</v>
      </c>
      <c r="G19" s="163">
        <v>2217</v>
      </c>
      <c r="H19" s="163">
        <v>3251</v>
      </c>
      <c r="I19" s="163">
        <v>6928</v>
      </c>
      <c r="J19" s="163">
        <v>14183</v>
      </c>
      <c r="K19" s="163">
        <v>9069</v>
      </c>
      <c r="L19" s="163">
        <v>40577</v>
      </c>
      <c r="M19" s="163">
        <v>19174</v>
      </c>
      <c r="N19" s="163">
        <v>66449</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72904</v>
      </c>
      <c r="D20" s="163">
        <v>8528</v>
      </c>
      <c r="E20" s="163">
        <v>45444</v>
      </c>
      <c r="F20" s="163">
        <v>4293</v>
      </c>
      <c r="G20" s="163">
        <v>7522</v>
      </c>
      <c r="H20" s="163">
        <v>8587</v>
      </c>
      <c r="I20" s="163">
        <v>6298</v>
      </c>
      <c r="J20" s="163">
        <v>6509</v>
      </c>
      <c r="K20" s="163">
        <v>3290</v>
      </c>
      <c r="L20" s="163">
        <v>8945</v>
      </c>
      <c r="M20" s="163">
        <v>3785</v>
      </c>
      <c r="N20" s="163">
        <v>15148</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157</v>
      </c>
      <c r="D22" s="163" t="s">
        <v>8</v>
      </c>
      <c r="E22" s="163">
        <v>155</v>
      </c>
      <c r="F22" s="163">
        <v>25</v>
      </c>
      <c r="G22" s="163">
        <v>63</v>
      </c>
      <c r="H22" s="163">
        <v>46</v>
      </c>
      <c r="I22" s="163" t="s">
        <v>8</v>
      </c>
      <c r="J22" s="163">
        <v>2</v>
      </c>
      <c r="K22" s="163" t="s">
        <v>8</v>
      </c>
      <c r="L22" s="163">
        <v>20</v>
      </c>
      <c r="M22" s="163">
        <v>2</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61602</v>
      </c>
      <c r="D23" s="163">
        <v>23283</v>
      </c>
      <c r="E23" s="163">
        <v>17426</v>
      </c>
      <c r="F23" s="163">
        <v>1238</v>
      </c>
      <c r="G23" s="163">
        <v>1832</v>
      </c>
      <c r="H23" s="163">
        <v>2120</v>
      </c>
      <c r="I23" s="163">
        <v>2005</v>
      </c>
      <c r="J23" s="163">
        <v>2988</v>
      </c>
      <c r="K23" s="163">
        <v>1634</v>
      </c>
      <c r="L23" s="163">
        <v>5611</v>
      </c>
      <c r="M23" s="163">
        <v>4453</v>
      </c>
      <c r="N23" s="163">
        <v>16439</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10349</v>
      </c>
      <c r="D24" s="163">
        <v>3001</v>
      </c>
      <c r="E24" s="163">
        <v>5001</v>
      </c>
      <c r="F24" s="163">
        <v>99</v>
      </c>
      <c r="G24" s="163">
        <v>232</v>
      </c>
      <c r="H24" s="163">
        <v>186</v>
      </c>
      <c r="I24" s="163">
        <v>267</v>
      </c>
      <c r="J24" s="163">
        <v>363</v>
      </c>
      <c r="K24" s="163">
        <v>485</v>
      </c>
      <c r="L24" s="163">
        <v>3368</v>
      </c>
      <c r="M24" s="163">
        <v>521</v>
      </c>
      <c r="N24" s="163">
        <v>1827</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360167</v>
      </c>
      <c r="D25" s="174">
        <v>101542</v>
      </c>
      <c r="E25" s="174">
        <v>135523</v>
      </c>
      <c r="F25" s="174">
        <v>6729</v>
      </c>
      <c r="G25" s="174">
        <v>11401</v>
      </c>
      <c r="H25" s="174">
        <v>13818</v>
      </c>
      <c r="I25" s="174">
        <v>14964</v>
      </c>
      <c r="J25" s="174">
        <v>23319</v>
      </c>
      <c r="K25" s="174">
        <v>13508</v>
      </c>
      <c r="L25" s="174">
        <v>51784</v>
      </c>
      <c r="M25" s="174">
        <v>26893</v>
      </c>
      <c r="N25" s="174">
        <v>96209</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105665</v>
      </c>
      <c r="D26" s="163">
        <v>13862</v>
      </c>
      <c r="E26" s="163">
        <v>77572</v>
      </c>
      <c r="F26" s="163">
        <v>4221</v>
      </c>
      <c r="G26" s="163">
        <v>22670</v>
      </c>
      <c r="H26" s="163">
        <v>18218</v>
      </c>
      <c r="I26" s="163">
        <v>15609</v>
      </c>
      <c r="J26" s="163">
        <v>9600</v>
      </c>
      <c r="K26" s="163">
        <v>4402</v>
      </c>
      <c r="L26" s="163">
        <v>2853</v>
      </c>
      <c r="M26" s="163">
        <v>1775</v>
      </c>
      <c r="N26" s="163">
        <v>12455</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40306</v>
      </c>
      <c r="D27" s="163">
        <v>4944</v>
      </c>
      <c r="E27" s="163">
        <v>34059</v>
      </c>
      <c r="F27" s="163">
        <v>1626</v>
      </c>
      <c r="G27" s="163">
        <v>14693</v>
      </c>
      <c r="H27" s="163">
        <v>5323</v>
      </c>
      <c r="I27" s="163">
        <v>9582</v>
      </c>
      <c r="J27" s="163">
        <v>2466</v>
      </c>
      <c r="K27" s="163">
        <v>337</v>
      </c>
      <c r="L27" s="163">
        <v>32</v>
      </c>
      <c r="M27" s="163">
        <v>11</v>
      </c>
      <c r="N27" s="163">
        <v>1292</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5579</v>
      </c>
      <c r="D29" s="163">
        <v>50</v>
      </c>
      <c r="E29" s="163">
        <v>201</v>
      </c>
      <c r="F29" s="163">
        <v>17</v>
      </c>
      <c r="G29" s="163">
        <v>181</v>
      </c>
      <c r="H29" s="163" t="s">
        <v>8</v>
      </c>
      <c r="I29" s="163">
        <v>3</v>
      </c>
      <c r="J29" s="163" t="s">
        <v>8</v>
      </c>
      <c r="K29" s="163" t="s">
        <v>8</v>
      </c>
      <c r="L29" s="163" t="s">
        <v>8</v>
      </c>
      <c r="M29" s="163">
        <v>32</v>
      </c>
      <c r="N29" s="163">
        <v>5297</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6181</v>
      </c>
      <c r="D30" s="163" t="s">
        <v>8</v>
      </c>
      <c r="E30" s="163">
        <v>5652</v>
      </c>
      <c r="F30" s="163">
        <v>418</v>
      </c>
      <c r="G30" s="163">
        <v>901</v>
      </c>
      <c r="H30" s="163">
        <v>2403</v>
      </c>
      <c r="I30" s="163">
        <v>538</v>
      </c>
      <c r="J30" s="163">
        <v>830</v>
      </c>
      <c r="K30" s="163">
        <v>496</v>
      </c>
      <c r="L30" s="163">
        <v>66</v>
      </c>
      <c r="M30" s="163">
        <v>529</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105063</v>
      </c>
      <c r="D31" s="174">
        <v>13912</v>
      </c>
      <c r="E31" s="174">
        <v>72121</v>
      </c>
      <c r="F31" s="174">
        <v>3819</v>
      </c>
      <c r="G31" s="174">
        <v>21950</v>
      </c>
      <c r="H31" s="174">
        <v>15815</v>
      </c>
      <c r="I31" s="174">
        <v>15074</v>
      </c>
      <c r="J31" s="174">
        <v>8770</v>
      </c>
      <c r="K31" s="174">
        <v>3906</v>
      </c>
      <c r="L31" s="174">
        <v>2787</v>
      </c>
      <c r="M31" s="174">
        <v>1278</v>
      </c>
      <c r="N31" s="174">
        <v>17752</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465230</v>
      </c>
      <c r="D32" s="174">
        <v>115454</v>
      </c>
      <c r="E32" s="174">
        <v>207644</v>
      </c>
      <c r="F32" s="174">
        <v>10548</v>
      </c>
      <c r="G32" s="174">
        <v>33351</v>
      </c>
      <c r="H32" s="174">
        <v>29633</v>
      </c>
      <c r="I32" s="174">
        <v>30037</v>
      </c>
      <c r="J32" s="174">
        <v>32089</v>
      </c>
      <c r="K32" s="174">
        <v>17415</v>
      </c>
      <c r="L32" s="174">
        <v>54572</v>
      </c>
      <c r="M32" s="174">
        <v>28171</v>
      </c>
      <c r="N32" s="174">
        <v>113961</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3091</v>
      </c>
      <c r="D39" s="163">
        <v>1266</v>
      </c>
      <c r="E39" s="163">
        <v>565</v>
      </c>
      <c r="F39" s="163">
        <v>93</v>
      </c>
      <c r="G39" s="163">
        <v>128</v>
      </c>
      <c r="H39" s="163">
        <v>59</v>
      </c>
      <c r="I39" s="163">
        <v>67</v>
      </c>
      <c r="J39" s="163">
        <v>12</v>
      </c>
      <c r="K39" s="163">
        <v>1</v>
      </c>
      <c r="L39" s="163">
        <v>206</v>
      </c>
      <c r="M39" s="163">
        <v>279</v>
      </c>
      <c r="N39" s="163">
        <v>981</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128</v>
      </c>
      <c r="D40" s="163" t="s">
        <v>8</v>
      </c>
      <c r="E40" s="163">
        <v>100</v>
      </c>
      <c r="F40" s="163" t="s">
        <v>8</v>
      </c>
      <c r="G40" s="163">
        <v>5</v>
      </c>
      <c r="H40" s="163">
        <v>6</v>
      </c>
      <c r="I40" s="163">
        <v>6</v>
      </c>
      <c r="J40" s="163">
        <v>10</v>
      </c>
      <c r="K40" s="163">
        <v>3</v>
      </c>
      <c r="L40" s="163">
        <v>70</v>
      </c>
      <c r="M40" s="163">
        <v>6</v>
      </c>
      <c r="N40" s="163">
        <v>21</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73980</v>
      </c>
      <c r="D41" s="163">
        <v>27264</v>
      </c>
      <c r="E41" s="163">
        <v>17288</v>
      </c>
      <c r="F41" s="163">
        <v>40</v>
      </c>
      <c r="G41" s="163">
        <v>59</v>
      </c>
      <c r="H41" s="163">
        <v>503</v>
      </c>
      <c r="I41" s="163">
        <v>1762</v>
      </c>
      <c r="J41" s="163">
        <v>3934</v>
      </c>
      <c r="K41" s="163">
        <v>2394</v>
      </c>
      <c r="L41" s="163">
        <v>8595</v>
      </c>
      <c r="M41" s="163">
        <v>5511</v>
      </c>
      <c r="N41" s="163">
        <v>23917</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85135</v>
      </c>
      <c r="D42" s="163">
        <v>24330</v>
      </c>
      <c r="E42" s="163">
        <v>18697</v>
      </c>
      <c r="F42" s="163">
        <v>318</v>
      </c>
      <c r="G42" s="163">
        <v>594</v>
      </c>
      <c r="H42" s="163">
        <v>1004</v>
      </c>
      <c r="I42" s="163">
        <v>1463</v>
      </c>
      <c r="J42" s="163">
        <v>2863</v>
      </c>
      <c r="K42" s="163">
        <v>1822</v>
      </c>
      <c r="L42" s="163">
        <v>10633</v>
      </c>
      <c r="M42" s="163">
        <v>2925</v>
      </c>
      <c r="N42" s="163">
        <v>39183</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10349</v>
      </c>
      <c r="D43" s="163">
        <v>3001</v>
      </c>
      <c r="E43" s="163">
        <v>5001</v>
      </c>
      <c r="F43" s="163">
        <v>99</v>
      </c>
      <c r="G43" s="163">
        <v>232</v>
      </c>
      <c r="H43" s="163">
        <v>186</v>
      </c>
      <c r="I43" s="163">
        <v>267</v>
      </c>
      <c r="J43" s="163">
        <v>363</v>
      </c>
      <c r="K43" s="163">
        <v>485</v>
      </c>
      <c r="L43" s="163">
        <v>3368</v>
      </c>
      <c r="M43" s="163">
        <v>521</v>
      </c>
      <c r="N43" s="163">
        <v>1827</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151985</v>
      </c>
      <c r="D44" s="174">
        <v>49859</v>
      </c>
      <c r="E44" s="174">
        <v>31650</v>
      </c>
      <c r="F44" s="174">
        <v>352</v>
      </c>
      <c r="G44" s="174">
        <v>553</v>
      </c>
      <c r="H44" s="174">
        <v>1387</v>
      </c>
      <c r="I44" s="174">
        <v>3031</v>
      </c>
      <c r="J44" s="174">
        <v>6455</v>
      </c>
      <c r="K44" s="174">
        <v>3736</v>
      </c>
      <c r="L44" s="174">
        <v>16136</v>
      </c>
      <c r="M44" s="174">
        <v>8201</v>
      </c>
      <c r="N44" s="174">
        <v>62275</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37333</v>
      </c>
      <c r="D45" s="163">
        <v>3129</v>
      </c>
      <c r="E45" s="163">
        <v>28401</v>
      </c>
      <c r="F45" s="163">
        <v>1614</v>
      </c>
      <c r="G45" s="163">
        <v>8750</v>
      </c>
      <c r="H45" s="163">
        <v>5725</v>
      </c>
      <c r="I45" s="163">
        <v>7124</v>
      </c>
      <c r="J45" s="163">
        <v>3115</v>
      </c>
      <c r="K45" s="163">
        <v>946</v>
      </c>
      <c r="L45" s="163">
        <v>1124</v>
      </c>
      <c r="M45" s="163">
        <v>229</v>
      </c>
      <c r="N45" s="163">
        <v>5574</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9287</v>
      </c>
      <c r="D47" s="163">
        <v>552</v>
      </c>
      <c r="E47" s="163">
        <v>7850</v>
      </c>
      <c r="F47" s="163">
        <v>662</v>
      </c>
      <c r="G47" s="163">
        <v>1906</v>
      </c>
      <c r="H47" s="163">
        <v>2634</v>
      </c>
      <c r="I47" s="163">
        <v>974</v>
      </c>
      <c r="J47" s="163">
        <v>1045</v>
      </c>
      <c r="K47" s="163">
        <v>527</v>
      </c>
      <c r="L47" s="163">
        <v>102</v>
      </c>
      <c r="M47" s="163">
        <v>532</v>
      </c>
      <c r="N47" s="163">
        <v>352</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6181</v>
      </c>
      <c r="D48" s="163" t="s">
        <v>8</v>
      </c>
      <c r="E48" s="163">
        <v>5652</v>
      </c>
      <c r="F48" s="163">
        <v>418</v>
      </c>
      <c r="G48" s="163">
        <v>901</v>
      </c>
      <c r="H48" s="163">
        <v>2403</v>
      </c>
      <c r="I48" s="163">
        <v>538</v>
      </c>
      <c r="J48" s="163">
        <v>830</v>
      </c>
      <c r="K48" s="163">
        <v>496</v>
      </c>
      <c r="L48" s="163">
        <v>66</v>
      </c>
      <c r="M48" s="163">
        <v>529</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40439</v>
      </c>
      <c r="D49" s="174">
        <v>3681</v>
      </c>
      <c r="E49" s="174">
        <v>30599</v>
      </c>
      <c r="F49" s="174">
        <v>1858</v>
      </c>
      <c r="G49" s="174">
        <v>9756</v>
      </c>
      <c r="H49" s="174">
        <v>5956</v>
      </c>
      <c r="I49" s="174">
        <v>7560</v>
      </c>
      <c r="J49" s="174">
        <v>3331</v>
      </c>
      <c r="K49" s="174">
        <v>978</v>
      </c>
      <c r="L49" s="174">
        <v>1161</v>
      </c>
      <c r="M49" s="174">
        <v>232</v>
      </c>
      <c r="N49" s="174">
        <v>5926</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192423</v>
      </c>
      <c r="D50" s="174">
        <v>53540</v>
      </c>
      <c r="E50" s="174">
        <v>62248</v>
      </c>
      <c r="F50" s="174">
        <v>2210</v>
      </c>
      <c r="G50" s="174">
        <v>10309</v>
      </c>
      <c r="H50" s="174">
        <v>7343</v>
      </c>
      <c r="I50" s="174">
        <v>10591</v>
      </c>
      <c r="J50" s="174">
        <v>9786</v>
      </c>
      <c r="K50" s="174">
        <v>4714</v>
      </c>
      <c r="L50" s="174">
        <v>17297</v>
      </c>
      <c r="M50" s="174">
        <v>8433</v>
      </c>
      <c r="N50" s="174">
        <v>68202</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-272807</v>
      </c>
      <c r="D51" s="174">
        <v>-61913</v>
      </c>
      <c r="E51" s="174">
        <v>-145396</v>
      </c>
      <c r="F51" s="174">
        <v>-8338</v>
      </c>
      <c r="G51" s="174">
        <v>-23042</v>
      </c>
      <c r="H51" s="174">
        <v>-22290</v>
      </c>
      <c r="I51" s="174">
        <v>-19446</v>
      </c>
      <c r="J51" s="174">
        <v>-22303</v>
      </c>
      <c r="K51" s="174">
        <v>-12701</v>
      </c>
      <c r="L51" s="174">
        <v>-37275</v>
      </c>
      <c r="M51" s="174">
        <v>-19738</v>
      </c>
      <c r="N51" s="174">
        <v>-45759</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-208182</v>
      </c>
      <c r="D52" s="173">
        <v>-51683</v>
      </c>
      <c r="E52" s="173">
        <v>-103873</v>
      </c>
      <c r="F52" s="173">
        <v>-6377</v>
      </c>
      <c r="G52" s="173">
        <v>-10848</v>
      </c>
      <c r="H52" s="173">
        <v>-12431</v>
      </c>
      <c r="I52" s="173">
        <v>-11933</v>
      </c>
      <c r="J52" s="173">
        <v>-16864</v>
      </c>
      <c r="K52" s="173">
        <v>-9773</v>
      </c>
      <c r="L52" s="173">
        <v>-35648</v>
      </c>
      <c r="M52" s="173">
        <v>-18692</v>
      </c>
      <c r="N52" s="173">
        <v>-33933</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1482</v>
      </c>
      <c r="D53" s="163" t="s">
        <v>8</v>
      </c>
      <c r="E53" s="163">
        <v>1482</v>
      </c>
      <c r="F53" s="163">
        <v>229</v>
      </c>
      <c r="G53" s="163">
        <v>1253</v>
      </c>
      <c r="H53" s="163" t="s">
        <v>8</v>
      </c>
      <c r="I53" s="163" t="s">
        <v>8</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618</v>
      </c>
      <c r="D54" s="163" t="s">
        <v>8</v>
      </c>
      <c r="E54" s="163">
        <v>603</v>
      </c>
      <c r="F54" s="163">
        <v>133</v>
      </c>
      <c r="G54" s="163">
        <v>227</v>
      </c>
      <c r="H54" s="163">
        <v>191</v>
      </c>
      <c r="I54" s="163">
        <v>6</v>
      </c>
      <c r="J54" s="163">
        <v>46</v>
      </c>
      <c r="K54" s="163" t="s">
        <v>8</v>
      </c>
      <c r="L54" s="163" t="s">
        <v>8</v>
      </c>
      <c r="M54" s="163">
        <v>15</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149.69</v>
      </c>
      <c r="D56" s="170">
        <v>240.32</v>
      </c>
      <c r="E56" s="170">
        <v>60.88</v>
      </c>
      <c r="F56" s="170">
        <v>15.88</v>
      </c>
      <c r="G56" s="170">
        <v>13.01</v>
      </c>
      <c r="H56" s="170">
        <v>13.65</v>
      </c>
      <c r="I56" s="170">
        <v>41.18</v>
      </c>
      <c r="J56" s="170">
        <v>69.510000000000005</v>
      </c>
      <c r="K56" s="170">
        <v>70.739999999999995</v>
      </c>
      <c r="L56" s="170">
        <v>143</v>
      </c>
      <c r="M56" s="170">
        <v>25.27</v>
      </c>
      <c r="N56" s="170">
        <v>52.2</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46.27</v>
      </c>
      <c r="D57" s="170">
        <v>28.18</v>
      </c>
      <c r="E57" s="170">
        <v>35.700000000000003</v>
      </c>
      <c r="F57" s="170">
        <v>53.55</v>
      </c>
      <c r="G57" s="170">
        <v>44.15</v>
      </c>
      <c r="H57" s="170">
        <v>36.06</v>
      </c>
      <c r="I57" s="170">
        <v>37.44</v>
      </c>
      <c r="J57" s="170">
        <v>31.9</v>
      </c>
      <c r="K57" s="170">
        <v>25.66</v>
      </c>
      <c r="L57" s="170">
        <v>31.52</v>
      </c>
      <c r="M57" s="170">
        <v>4.99</v>
      </c>
      <c r="N57" s="170">
        <v>11.9</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0.1</v>
      </c>
      <c r="D59" s="170" t="s">
        <v>8</v>
      </c>
      <c r="E59" s="170">
        <v>0.12</v>
      </c>
      <c r="F59" s="170">
        <v>0.31</v>
      </c>
      <c r="G59" s="170">
        <v>0.37</v>
      </c>
      <c r="H59" s="170">
        <v>0.19</v>
      </c>
      <c r="I59" s="170" t="s">
        <v>8</v>
      </c>
      <c r="J59" s="170">
        <v>0.01</v>
      </c>
      <c r="K59" s="170" t="s">
        <v>8</v>
      </c>
      <c r="L59" s="170">
        <v>7.0000000000000007E-2</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39.1</v>
      </c>
      <c r="D60" s="170">
        <v>76.930000000000007</v>
      </c>
      <c r="E60" s="170">
        <v>13.69</v>
      </c>
      <c r="F60" s="170">
        <v>15.44</v>
      </c>
      <c r="G60" s="170">
        <v>10.75</v>
      </c>
      <c r="H60" s="170">
        <v>8.9</v>
      </c>
      <c r="I60" s="170">
        <v>11.92</v>
      </c>
      <c r="J60" s="170">
        <v>14.64</v>
      </c>
      <c r="K60" s="170">
        <v>12.74</v>
      </c>
      <c r="L60" s="170">
        <v>19.77</v>
      </c>
      <c r="M60" s="170">
        <v>5.87</v>
      </c>
      <c r="N60" s="170">
        <v>12.91</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6.57</v>
      </c>
      <c r="D61" s="170">
        <v>9.91</v>
      </c>
      <c r="E61" s="170">
        <v>3.93</v>
      </c>
      <c r="F61" s="170">
        <v>1.24</v>
      </c>
      <c r="G61" s="170">
        <v>1.36</v>
      </c>
      <c r="H61" s="170">
        <v>0.78</v>
      </c>
      <c r="I61" s="170">
        <v>1.59</v>
      </c>
      <c r="J61" s="170">
        <v>1.78</v>
      </c>
      <c r="K61" s="170">
        <v>3.78</v>
      </c>
      <c r="L61" s="170">
        <v>11.87</v>
      </c>
      <c r="M61" s="170">
        <v>0.69</v>
      </c>
      <c r="N61" s="170">
        <v>1.44</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228.6</v>
      </c>
      <c r="D62" s="171">
        <v>335.51</v>
      </c>
      <c r="E62" s="171">
        <v>106.47</v>
      </c>
      <c r="F62" s="171">
        <v>83.94</v>
      </c>
      <c r="G62" s="171">
        <v>66.91</v>
      </c>
      <c r="H62" s="171">
        <v>58.02</v>
      </c>
      <c r="I62" s="171">
        <v>88.95</v>
      </c>
      <c r="J62" s="171">
        <v>114.29</v>
      </c>
      <c r="K62" s="171">
        <v>105.37</v>
      </c>
      <c r="L62" s="171">
        <v>182.5</v>
      </c>
      <c r="M62" s="171">
        <v>35.450000000000003</v>
      </c>
      <c r="N62" s="171">
        <v>75.58</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67.069999999999993</v>
      </c>
      <c r="D63" s="170">
        <v>45.8</v>
      </c>
      <c r="E63" s="170">
        <v>60.94</v>
      </c>
      <c r="F63" s="170">
        <v>52.66</v>
      </c>
      <c r="G63" s="170">
        <v>133.05000000000001</v>
      </c>
      <c r="H63" s="170">
        <v>76.489999999999995</v>
      </c>
      <c r="I63" s="170">
        <v>92.79</v>
      </c>
      <c r="J63" s="170">
        <v>47.05</v>
      </c>
      <c r="K63" s="170">
        <v>34.340000000000003</v>
      </c>
      <c r="L63" s="170">
        <v>10.06</v>
      </c>
      <c r="M63" s="170">
        <v>2.34</v>
      </c>
      <c r="N63" s="170">
        <v>9.7799999999999994</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25.58</v>
      </c>
      <c r="D64" s="170">
        <v>16.329999999999998</v>
      </c>
      <c r="E64" s="170">
        <v>26.76</v>
      </c>
      <c r="F64" s="170">
        <v>20.28</v>
      </c>
      <c r="G64" s="170">
        <v>86.23</v>
      </c>
      <c r="H64" s="170">
        <v>22.35</v>
      </c>
      <c r="I64" s="170">
        <v>56.96</v>
      </c>
      <c r="J64" s="170">
        <v>12.09</v>
      </c>
      <c r="K64" s="170">
        <v>2.63</v>
      </c>
      <c r="L64" s="170">
        <v>0.11</v>
      </c>
      <c r="M64" s="170">
        <v>0.02</v>
      </c>
      <c r="N64" s="170">
        <v>1.01</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3.54</v>
      </c>
      <c r="D66" s="170">
        <v>0.16</v>
      </c>
      <c r="E66" s="170">
        <v>0.16</v>
      </c>
      <c r="F66" s="170">
        <v>0.21</v>
      </c>
      <c r="G66" s="170">
        <v>1.06</v>
      </c>
      <c r="H66" s="170" t="s">
        <v>8</v>
      </c>
      <c r="I66" s="170">
        <v>0.02</v>
      </c>
      <c r="J66" s="170" t="s">
        <v>8</v>
      </c>
      <c r="K66" s="170" t="s">
        <v>8</v>
      </c>
      <c r="L66" s="170" t="s">
        <v>8</v>
      </c>
      <c r="M66" s="170">
        <v>0.04</v>
      </c>
      <c r="N66" s="170">
        <v>4.16</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3.92</v>
      </c>
      <c r="D67" s="170" t="s">
        <v>8</v>
      </c>
      <c r="E67" s="170">
        <v>4.4400000000000004</v>
      </c>
      <c r="F67" s="170">
        <v>5.22</v>
      </c>
      <c r="G67" s="170">
        <v>5.29</v>
      </c>
      <c r="H67" s="170">
        <v>10.09</v>
      </c>
      <c r="I67" s="170">
        <v>3.2</v>
      </c>
      <c r="J67" s="170">
        <v>4.07</v>
      </c>
      <c r="K67" s="170">
        <v>3.87</v>
      </c>
      <c r="L67" s="170">
        <v>0.23</v>
      </c>
      <c r="M67" s="170">
        <v>0.7</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66.680000000000007</v>
      </c>
      <c r="D68" s="171">
        <v>45.97</v>
      </c>
      <c r="E68" s="171">
        <v>56.66</v>
      </c>
      <c r="F68" s="171">
        <v>47.65</v>
      </c>
      <c r="G68" s="171">
        <v>128.83000000000001</v>
      </c>
      <c r="H68" s="171">
        <v>66.400000000000006</v>
      </c>
      <c r="I68" s="171">
        <v>89.61</v>
      </c>
      <c r="J68" s="171">
        <v>42.98</v>
      </c>
      <c r="K68" s="171">
        <v>30.47</v>
      </c>
      <c r="L68" s="171">
        <v>9.82</v>
      </c>
      <c r="M68" s="171">
        <v>1.68</v>
      </c>
      <c r="N68" s="171">
        <v>13.95</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295.27999999999997</v>
      </c>
      <c r="D69" s="171">
        <v>381.48</v>
      </c>
      <c r="E69" s="171">
        <v>163.13</v>
      </c>
      <c r="F69" s="171">
        <v>131.59</v>
      </c>
      <c r="G69" s="171">
        <v>195.74</v>
      </c>
      <c r="H69" s="171">
        <v>124.42</v>
      </c>
      <c r="I69" s="171">
        <v>178.56</v>
      </c>
      <c r="J69" s="171">
        <v>157.27000000000001</v>
      </c>
      <c r="K69" s="171">
        <v>135.84</v>
      </c>
      <c r="L69" s="171">
        <v>192.32</v>
      </c>
      <c r="M69" s="171">
        <v>37.130000000000003</v>
      </c>
      <c r="N69" s="171">
        <v>89.53</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1.96</v>
      </c>
      <c r="D76" s="170">
        <v>4.18</v>
      </c>
      <c r="E76" s="170">
        <v>0.44</v>
      </c>
      <c r="F76" s="170">
        <v>1.1599999999999999</v>
      </c>
      <c r="G76" s="170">
        <v>0.75</v>
      </c>
      <c r="H76" s="170">
        <v>0.25</v>
      </c>
      <c r="I76" s="170">
        <v>0.4</v>
      </c>
      <c r="J76" s="170">
        <v>0.06</v>
      </c>
      <c r="K76" s="170" t="s">
        <v>8</v>
      </c>
      <c r="L76" s="170">
        <v>0.73</v>
      </c>
      <c r="M76" s="170">
        <v>0.37</v>
      </c>
      <c r="N76" s="170">
        <v>0.77</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0.08</v>
      </c>
      <c r="D77" s="170" t="s">
        <v>8</v>
      </c>
      <c r="E77" s="170">
        <v>0.08</v>
      </c>
      <c r="F77" s="170" t="s">
        <v>8</v>
      </c>
      <c r="G77" s="170">
        <v>0.03</v>
      </c>
      <c r="H77" s="170">
        <v>0.03</v>
      </c>
      <c r="I77" s="170">
        <v>0.04</v>
      </c>
      <c r="J77" s="170">
        <v>0.05</v>
      </c>
      <c r="K77" s="170">
        <v>0.02</v>
      </c>
      <c r="L77" s="170">
        <v>0.25</v>
      </c>
      <c r="M77" s="170">
        <v>0.01</v>
      </c>
      <c r="N77" s="170">
        <v>0.02</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46.95</v>
      </c>
      <c r="D78" s="170">
        <v>90.08</v>
      </c>
      <c r="E78" s="170">
        <v>13.58</v>
      </c>
      <c r="F78" s="170">
        <v>0.5</v>
      </c>
      <c r="G78" s="170">
        <v>0.35</v>
      </c>
      <c r="H78" s="170">
        <v>2.11</v>
      </c>
      <c r="I78" s="170">
        <v>10.48</v>
      </c>
      <c r="J78" s="170">
        <v>19.28</v>
      </c>
      <c r="K78" s="170">
        <v>18.670000000000002</v>
      </c>
      <c r="L78" s="170">
        <v>30.29</v>
      </c>
      <c r="M78" s="170">
        <v>7.26</v>
      </c>
      <c r="N78" s="170">
        <v>18.79</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54.03</v>
      </c>
      <c r="D79" s="170">
        <v>80.39</v>
      </c>
      <c r="E79" s="170">
        <v>14.69</v>
      </c>
      <c r="F79" s="170">
        <v>3.97</v>
      </c>
      <c r="G79" s="170">
        <v>3.49</v>
      </c>
      <c r="H79" s="170">
        <v>4.22</v>
      </c>
      <c r="I79" s="170">
        <v>8.69</v>
      </c>
      <c r="J79" s="170">
        <v>14.03</v>
      </c>
      <c r="K79" s="170">
        <v>14.21</v>
      </c>
      <c r="L79" s="170">
        <v>37.47</v>
      </c>
      <c r="M79" s="170">
        <v>3.86</v>
      </c>
      <c r="N79" s="170">
        <v>30.78</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6.57</v>
      </c>
      <c r="D80" s="170">
        <v>9.91</v>
      </c>
      <c r="E80" s="170">
        <v>3.93</v>
      </c>
      <c r="F80" s="170">
        <v>1.24</v>
      </c>
      <c r="G80" s="170">
        <v>1.36</v>
      </c>
      <c r="H80" s="170">
        <v>0.78</v>
      </c>
      <c r="I80" s="170">
        <v>1.59</v>
      </c>
      <c r="J80" s="170">
        <v>1.78</v>
      </c>
      <c r="K80" s="170">
        <v>3.78</v>
      </c>
      <c r="L80" s="170">
        <v>11.87</v>
      </c>
      <c r="M80" s="170">
        <v>0.69</v>
      </c>
      <c r="N80" s="170">
        <v>1.44</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96.46</v>
      </c>
      <c r="D81" s="171">
        <v>164.74</v>
      </c>
      <c r="E81" s="171">
        <v>24.86</v>
      </c>
      <c r="F81" s="171">
        <v>4.3899999999999997</v>
      </c>
      <c r="G81" s="171">
        <v>3.25</v>
      </c>
      <c r="H81" s="171">
        <v>5.82</v>
      </c>
      <c r="I81" s="171">
        <v>18.02</v>
      </c>
      <c r="J81" s="171">
        <v>31.64</v>
      </c>
      <c r="K81" s="171">
        <v>29.14</v>
      </c>
      <c r="L81" s="171">
        <v>56.87</v>
      </c>
      <c r="M81" s="171">
        <v>10.81</v>
      </c>
      <c r="N81" s="171">
        <v>48.92</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23.7</v>
      </c>
      <c r="D82" s="170">
        <v>10.34</v>
      </c>
      <c r="E82" s="170">
        <v>22.31</v>
      </c>
      <c r="F82" s="170">
        <v>20.14</v>
      </c>
      <c r="G82" s="170">
        <v>51.36</v>
      </c>
      <c r="H82" s="170">
        <v>24.04</v>
      </c>
      <c r="I82" s="170">
        <v>42.35</v>
      </c>
      <c r="J82" s="170">
        <v>15.27</v>
      </c>
      <c r="K82" s="170">
        <v>7.38</v>
      </c>
      <c r="L82" s="170">
        <v>3.96</v>
      </c>
      <c r="M82" s="170">
        <v>0.3</v>
      </c>
      <c r="N82" s="170">
        <v>4.38</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5.89</v>
      </c>
      <c r="D84" s="170">
        <v>1.82</v>
      </c>
      <c r="E84" s="170">
        <v>6.17</v>
      </c>
      <c r="F84" s="170">
        <v>8.26</v>
      </c>
      <c r="G84" s="170">
        <v>11.19</v>
      </c>
      <c r="H84" s="170">
        <v>11.06</v>
      </c>
      <c r="I84" s="170">
        <v>5.79</v>
      </c>
      <c r="J84" s="170">
        <v>5.12</v>
      </c>
      <c r="K84" s="170">
        <v>4.1100000000000003</v>
      </c>
      <c r="L84" s="170">
        <v>0.36</v>
      </c>
      <c r="M84" s="170">
        <v>0.7</v>
      </c>
      <c r="N84" s="170">
        <v>0.28000000000000003</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3.92</v>
      </c>
      <c r="D85" s="170" t="s">
        <v>8</v>
      </c>
      <c r="E85" s="170">
        <v>4.4400000000000004</v>
      </c>
      <c r="F85" s="170">
        <v>5.22</v>
      </c>
      <c r="G85" s="170">
        <v>5.29</v>
      </c>
      <c r="H85" s="170">
        <v>10.09</v>
      </c>
      <c r="I85" s="170">
        <v>3.2</v>
      </c>
      <c r="J85" s="170">
        <v>4.07</v>
      </c>
      <c r="K85" s="170">
        <v>3.87</v>
      </c>
      <c r="L85" s="170">
        <v>0.23</v>
      </c>
      <c r="M85" s="170">
        <v>0.7</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25.67</v>
      </c>
      <c r="D86" s="171">
        <v>12.16</v>
      </c>
      <c r="E86" s="171">
        <v>24.04</v>
      </c>
      <c r="F86" s="171">
        <v>23.18</v>
      </c>
      <c r="G86" s="171">
        <v>57.26</v>
      </c>
      <c r="H86" s="171">
        <v>25.01</v>
      </c>
      <c r="I86" s="171">
        <v>44.94</v>
      </c>
      <c r="J86" s="171">
        <v>16.32</v>
      </c>
      <c r="K86" s="171">
        <v>7.63</v>
      </c>
      <c r="L86" s="171">
        <v>4.09</v>
      </c>
      <c r="M86" s="171">
        <v>0.31</v>
      </c>
      <c r="N86" s="171">
        <v>4.66</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122.13</v>
      </c>
      <c r="D87" s="171">
        <v>176.91</v>
      </c>
      <c r="E87" s="171">
        <v>48.9</v>
      </c>
      <c r="F87" s="171">
        <v>27.57</v>
      </c>
      <c r="G87" s="171">
        <v>60.5</v>
      </c>
      <c r="H87" s="171">
        <v>30.83</v>
      </c>
      <c r="I87" s="171">
        <v>62.96</v>
      </c>
      <c r="J87" s="171">
        <v>47.96</v>
      </c>
      <c r="K87" s="171">
        <v>36.770000000000003</v>
      </c>
      <c r="L87" s="171">
        <v>60.96</v>
      </c>
      <c r="M87" s="171">
        <v>11.12</v>
      </c>
      <c r="N87" s="171">
        <v>53.58</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-173.15</v>
      </c>
      <c r="D88" s="171">
        <v>-204.57</v>
      </c>
      <c r="E88" s="171">
        <v>-114.22</v>
      </c>
      <c r="F88" s="171">
        <v>-104.02</v>
      </c>
      <c r="G88" s="171">
        <v>-135.24</v>
      </c>
      <c r="H88" s="171">
        <v>-93.59</v>
      </c>
      <c r="I88" s="171">
        <v>-115.6</v>
      </c>
      <c r="J88" s="171">
        <v>-109.31</v>
      </c>
      <c r="K88" s="171">
        <v>-99.07</v>
      </c>
      <c r="L88" s="171">
        <v>-131.36000000000001</v>
      </c>
      <c r="M88" s="171">
        <v>-26.02</v>
      </c>
      <c r="N88" s="171">
        <v>-35.950000000000003</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-132.13</v>
      </c>
      <c r="D89" s="172">
        <v>-170.77</v>
      </c>
      <c r="E89" s="172">
        <v>-81.599999999999994</v>
      </c>
      <c r="F89" s="172">
        <v>-79.56</v>
      </c>
      <c r="G89" s="172">
        <v>-63.67</v>
      </c>
      <c r="H89" s="172">
        <v>-52.2</v>
      </c>
      <c r="I89" s="172">
        <v>-70.94</v>
      </c>
      <c r="J89" s="172">
        <v>-82.65</v>
      </c>
      <c r="K89" s="172">
        <v>-76.23</v>
      </c>
      <c r="L89" s="172">
        <v>-125.63</v>
      </c>
      <c r="M89" s="172">
        <v>-24.64</v>
      </c>
      <c r="N89" s="172">
        <v>-26.66</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0.94</v>
      </c>
      <c r="D90" s="170" t="s">
        <v>8</v>
      </c>
      <c r="E90" s="170">
        <v>1.1599999999999999</v>
      </c>
      <c r="F90" s="170">
        <v>2.86</v>
      </c>
      <c r="G90" s="170">
        <v>7.35</v>
      </c>
      <c r="H90" s="170" t="s">
        <v>8</v>
      </c>
      <c r="I90" s="170" t="s">
        <v>8</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0.39</v>
      </c>
      <c r="D91" s="170" t="s">
        <v>8</v>
      </c>
      <c r="E91" s="170">
        <v>0.47</v>
      </c>
      <c r="F91" s="170">
        <v>1.66</v>
      </c>
      <c r="G91" s="170">
        <v>1.33</v>
      </c>
      <c r="H91" s="170">
        <v>0.8</v>
      </c>
      <c r="I91" s="170">
        <v>0.03</v>
      </c>
      <c r="J91" s="170">
        <v>0.22</v>
      </c>
      <c r="K91" s="170" t="s">
        <v>8</v>
      </c>
      <c r="L91" s="170" t="s">
        <v>8</v>
      </c>
      <c r="M91" s="170">
        <v>0.02</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1:B1"/>
    <mergeCell ref="C1:H1"/>
    <mergeCell ref="I1:N1"/>
    <mergeCell ref="I2:N3"/>
    <mergeCell ref="C2:H3"/>
    <mergeCell ref="A2:B3"/>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34"/>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39</v>
      </c>
      <c r="B2" s="230"/>
      <c r="C2" s="231" t="s">
        <v>123</v>
      </c>
      <c r="D2" s="231"/>
      <c r="E2" s="231"/>
      <c r="F2" s="231"/>
      <c r="G2" s="231"/>
      <c r="H2" s="232"/>
      <c r="I2" s="233" t="s">
        <v>123</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70397</v>
      </c>
      <c r="D19" s="163">
        <v>9357</v>
      </c>
      <c r="E19" s="163">
        <v>31152</v>
      </c>
      <c r="F19" s="163">
        <v>286</v>
      </c>
      <c r="G19" s="163">
        <v>1225</v>
      </c>
      <c r="H19" s="163">
        <v>4843</v>
      </c>
      <c r="I19" s="163">
        <v>5265</v>
      </c>
      <c r="J19" s="163">
        <v>7727</v>
      </c>
      <c r="K19" s="163">
        <v>5286</v>
      </c>
      <c r="L19" s="163">
        <v>6520</v>
      </c>
      <c r="M19" s="163">
        <v>3932</v>
      </c>
      <c r="N19" s="163">
        <v>25955</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275697</v>
      </c>
      <c r="D20" s="163">
        <v>35486</v>
      </c>
      <c r="E20" s="163">
        <v>88074</v>
      </c>
      <c r="F20" s="163">
        <v>504</v>
      </c>
      <c r="G20" s="163">
        <v>1994</v>
      </c>
      <c r="H20" s="163">
        <v>13034</v>
      </c>
      <c r="I20" s="163">
        <v>13518</v>
      </c>
      <c r="J20" s="163">
        <v>18268</v>
      </c>
      <c r="K20" s="163">
        <v>12649</v>
      </c>
      <c r="L20" s="163">
        <v>28107</v>
      </c>
      <c r="M20" s="163">
        <v>10486</v>
      </c>
      <c r="N20" s="163">
        <v>141650</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531</v>
      </c>
      <c r="D22" s="163" t="s">
        <v>8</v>
      </c>
      <c r="E22" s="163">
        <v>317</v>
      </c>
      <c r="F22" s="163" t="s">
        <v>8</v>
      </c>
      <c r="G22" s="163">
        <v>2</v>
      </c>
      <c r="H22" s="163">
        <v>34</v>
      </c>
      <c r="I22" s="163">
        <v>228</v>
      </c>
      <c r="J22" s="163">
        <v>53</v>
      </c>
      <c r="K22" s="163" t="s">
        <v>8</v>
      </c>
      <c r="L22" s="163" t="s">
        <v>8</v>
      </c>
      <c r="M22" s="163">
        <v>215</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183575</v>
      </c>
      <c r="D23" s="163">
        <v>36018</v>
      </c>
      <c r="E23" s="163">
        <v>80508</v>
      </c>
      <c r="F23" s="163">
        <v>9417</v>
      </c>
      <c r="G23" s="163">
        <v>19954</v>
      </c>
      <c r="H23" s="163">
        <v>22972</v>
      </c>
      <c r="I23" s="163">
        <v>10428</v>
      </c>
      <c r="J23" s="163">
        <v>7151</v>
      </c>
      <c r="K23" s="163">
        <v>3824</v>
      </c>
      <c r="L23" s="163">
        <v>6762</v>
      </c>
      <c r="M23" s="163">
        <v>2378</v>
      </c>
      <c r="N23" s="163">
        <v>64670</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82989</v>
      </c>
      <c r="D24" s="163">
        <v>9098</v>
      </c>
      <c r="E24" s="163">
        <v>44113</v>
      </c>
      <c r="F24" s="163">
        <v>482</v>
      </c>
      <c r="G24" s="163">
        <v>1914</v>
      </c>
      <c r="H24" s="163">
        <v>10044</v>
      </c>
      <c r="I24" s="163">
        <v>7465</v>
      </c>
      <c r="J24" s="163">
        <v>12335</v>
      </c>
      <c r="K24" s="163">
        <v>4377</v>
      </c>
      <c r="L24" s="163">
        <v>7497</v>
      </c>
      <c r="M24" s="163">
        <v>14942</v>
      </c>
      <c r="N24" s="163">
        <v>14836</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447210</v>
      </c>
      <c r="D25" s="174">
        <v>71763</v>
      </c>
      <c r="E25" s="174">
        <v>155937</v>
      </c>
      <c r="F25" s="174">
        <v>9725</v>
      </c>
      <c r="G25" s="174">
        <v>21261</v>
      </c>
      <c r="H25" s="174">
        <v>30839</v>
      </c>
      <c r="I25" s="174">
        <v>21974</v>
      </c>
      <c r="J25" s="174">
        <v>20865</v>
      </c>
      <c r="K25" s="174">
        <v>17382</v>
      </c>
      <c r="L25" s="174">
        <v>33892</v>
      </c>
      <c r="M25" s="174">
        <v>2070</v>
      </c>
      <c r="N25" s="174">
        <v>217439</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201289</v>
      </c>
      <c r="D26" s="163">
        <v>19763</v>
      </c>
      <c r="E26" s="163">
        <v>131164</v>
      </c>
      <c r="F26" s="163">
        <v>3952</v>
      </c>
      <c r="G26" s="163">
        <v>3358</v>
      </c>
      <c r="H26" s="163">
        <v>18854</v>
      </c>
      <c r="I26" s="163">
        <v>20205</v>
      </c>
      <c r="J26" s="163">
        <v>27289</v>
      </c>
      <c r="K26" s="163">
        <v>51776</v>
      </c>
      <c r="L26" s="163">
        <v>5729</v>
      </c>
      <c r="M26" s="163">
        <v>17432</v>
      </c>
      <c r="N26" s="163">
        <v>32930</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168395</v>
      </c>
      <c r="D27" s="163">
        <v>11566</v>
      </c>
      <c r="E27" s="163">
        <v>114514</v>
      </c>
      <c r="F27" s="163">
        <v>3770</v>
      </c>
      <c r="G27" s="163">
        <v>2388</v>
      </c>
      <c r="H27" s="163">
        <v>15827</v>
      </c>
      <c r="I27" s="163">
        <v>18716</v>
      </c>
      <c r="J27" s="163">
        <v>21778</v>
      </c>
      <c r="K27" s="163">
        <v>49540</v>
      </c>
      <c r="L27" s="163">
        <v>2494</v>
      </c>
      <c r="M27" s="163">
        <v>16029</v>
      </c>
      <c r="N27" s="163">
        <v>26286</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8565</v>
      </c>
      <c r="D29" s="163">
        <v>203</v>
      </c>
      <c r="E29" s="163">
        <v>2210</v>
      </c>
      <c r="F29" s="163">
        <v>20</v>
      </c>
      <c r="G29" s="163">
        <v>99</v>
      </c>
      <c r="H29" s="163">
        <v>151</v>
      </c>
      <c r="I29" s="163">
        <v>467</v>
      </c>
      <c r="J29" s="163">
        <v>660</v>
      </c>
      <c r="K29" s="163">
        <v>445</v>
      </c>
      <c r="L29" s="163">
        <v>367</v>
      </c>
      <c r="M29" s="163">
        <v>2207</v>
      </c>
      <c r="N29" s="163">
        <v>3945</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2873</v>
      </c>
      <c r="D30" s="163" t="s">
        <v>8</v>
      </c>
      <c r="E30" s="163">
        <v>2359</v>
      </c>
      <c r="F30" s="163">
        <v>9</v>
      </c>
      <c r="G30" s="163">
        <v>23</v>
      </c>
      <c r="H30" s="163">
        <v>239</v>
      </c>
      <c r="I30" s="163">
        <v>355</v>
      </c>
      <c r="J30" s="163">
        <v>661</v>
      </c>
      <c r="K30" s="163" t="s">
        <v>8</v>
      </c>
      <c r="L30" s="163">
        <v>1073</v>
      </c>
      <c r="M30" s="163">
        <v>514</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206980</v>
      </c>
      <c r="D31" s="174">
        <v>19966</v>
      </c>
      <c r="E31" s="174">
        <v>131014</v>
      </c>
      <c r="F31" s="174">
        <v>3963</v>
      </c>
      <c r="G31" s="174">
        <v>3435</v>
      </c>
      <c r="H31" s="174">
        <v>18766</v>
      </c>
      <c r="I31" s="174">
        <v>20317</v>
      </c>
      <c r="J31" s="174">
        <v>27288</v>
      </c>
      <c r="K31" s="174">
        <v>52221</v>
      </c>
      <c r="L31" s="174">
        <v>5024</v>
      </c>
      <c r="M31" s="174">
        <v>19126</v>
      </c>
      <c r="N31" s="174">
        <v>36875</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654190</v>
      </c>
      <c r="D32" s="174">
        <v>91729</v>
      </c>
      <c r="E32" s="174">
        <v>286952</v>
      </c>
      <c r="F32" s="174">
        <v>13688</v>
      </c>
      <c r="G32" s="174">
        <v>24696</v>
      </c>
      <c r="H32" s="174">
        <v>49605</v>
      </c>
      <c r="I32" s="174">
        <v>42292</v>
      </c>
      <c r="J32" s="174">
        <v>48153</v>
      </c>
      <c r="K32" s="174">
        <v>69603</v>
      </c>
      <c r="L32" s="174">
        <v>38916</v>
      </c>
      <c r="M32" s="174">
        <v>21196</v>
      </c>
      <c r="N32" s="174">
        <v>254314</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20938</v>
      </c>
      <c r="D39" s="163">
        <v>2336</v>
      </c>
      <c r="E39" s="163">
        <v>6301</v>
      </c>
      <c r="F39" s="163">
        <v>67</v>
      </c>
      <c r="G39" s="163">
        <v>150</v>
      </c>
      <c r="H39" s="163">
        <v>1439</v>
      </c>
      <c r="I39" s="163">
        <v>1310</v>
      </c>
      <c r="J39" s="163">
        <v>1464</v>
      </c>
      <c r="K39" s="163">
        <v>1238</v>
      </c>
      <c r="L39" s="163">
        <v>633</v>
      </c>
      <c r="M39" s="163">
        <v>662</v>
      </c>
      <c r="N39" s="163">
        <v>11639</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4121</v>
      </c>
      <c r="D40" s="163">
        <v>899</v>
      </c>
      <c r="E40" s="163">
        <v>2676</v>
      </c>
      <c r="F40" s="163" t="s">
        <v>8</v>
      </c>
      <c r="G40" s="163">
        <v>74</v>
      </c>
      <c r="H40" s="163">
        <v>94</v>
      </c>
      <c r="I40" s="163">
        <v>238</v>
      </c>
      <c r="J40" s="163">
        <v>88</v>
      </c>
      <c r="K40" s="163">
        <v>452</v>
      </c>
      <c r="L40" s="163">
        <v>1730</v>
      </c>
      <c r="M40" s="163" t="s">
        <v>8</v>
      </c>
      <c r="N40" s="163">
        <v>545</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4814</v>
      </c>
      <c r="D41" s="163">
        <v>1340</v>
      </c>
      <c r="E41" s="163">
        <v>1785</v>
      </c>
      <c r="F41" s="163">
        <v>4</v>
      </c>
      <c r="G41" s="163">
        <v>93</v>
      </c>
      <c r="H41" s="163">
        <v>522</v>
      </c>
      <c r="I41" s="163">
        <v>226</v>
      </c>
      <c r="J41" s="163">
        <v>417</v>
      </c>
      <c r="K41" s="163">
        <v>189</v>
      </c>
      <c r="L41" s="163">
        <v>333</v>
      </c>
      <c r="M41" s="163">
        <v>350</v>
      </c>
      <c r="N41" s="163">
        <v>1339</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98725</v>
      </c>
      <c r="D42" s="163">
        <v>12712</v>
      </c>
      <c r="E42" s="163">
        <v>51913</v>
      </c>
      <c r="F42" s="163">
        <v>571</v>
      </c>
      <c r="G42" s="163">
        <v>2055</v>
      </c>
      <c r="H42" s="163">
        <v>11687</v>
      </c>
      <c r="I42" s="163">
        <v>8890</v>
      </c>
      <c r="J42" s="163">
        <v>13822</v>
      </c>
      <c r="K42" s="163">
        <v>5318</v>
      </c>
      <c r="L42" s="163">
        <v>9570</v>
      </c>
      <c r="M42" s="163">
        <v>15788</v>
      </c>
      <c r="N42" s="163">
        <v>18311</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82989</v>
      </c>
      <c r="D43" s="163">
        <v>9098</v>
      </c>
      <c r="E43" s="163">
        <v>44113</v>
      </c>
      <c r="F43" s="163">
        <v>482</v>
      </c>
      <c r="G43" s="163">
        <v>1914</v>
      </c>
      <c r="H43" s="163">
        <v>10044</v>
      </c>
      <c r="I43" s="163">
        <v>7465</v>
      </c>
      <c r="J43" s="163">
        <v>12335</v>
      </c>
      <c r="K43" s="163">
        <v>4377</v>
      </c>
      <c r="L43" s="163">
        <v>7497</v>
      </c>
      <c r="M43" s="163">
        <v>14942</v>
      </c>
      <c r="N43" s="163">
        <v>14836</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45609</v>
      </c>
      <c r="D44" s="174">
        <v>8190</v>
      </c>
      <c r="E44" s="174">
        <v>18562</v>
      </c>
      <c r="F44" s="174">
        <v>160</v>
      </c>
      <c r="G44" s="174">
        <v>458</v>
      </c>
      <c r="H44" s="174">
        <v>3699</v>
      </c>
      <c r="I44" s="174">
        <v>3200</v>
      </c>
      <c r="J44" s="174">
        <v>3457</v>
      </c>
      <c r="K44" s="174">
        <v>2820</v>
      </c>
      <c r="L44" s="174">
        <v>4768</v>
      </c>
      <c r="M44" s="174">
        <v>1859</v>
      </c>
      <c r="N44" s="174">
        <v>16999</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144866</v>
      </c>
      <c r="D45" s="163">
        <v>19328</v>
      </c>
      <c r="E45" s="163">
        <v>84185</v>
      </c>
      <c r="F45" s="163">
        <v>3031</v>
      </c>
      <c r="G45" s="163">
        <v>1515</v>
      </c>
      <c r="H45" s="163">
        <v>7224</v>
      </c>
      <c r="I45" s="163">
        <v>11512</v>
      </c>
      <c r="J45" s="163">
        <v>15033</v>
      </c>
      <c r="K45" s="163">
        <v>35541</v>
      </c>
      <c r="L45" s="163">
        <v>10328</v>
      </c>
      <c r="M45" s="163">
        <v>8650</v>
      </c>
      <c r="N45" s="163">
        <v>32702</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18115</v>
      </c>
      <c r="D47" s="163">
        <v>115</v>
      </c>
      <c r="E47" s="163">
        <v>15550</v>
      </c>
      <c r="F47" s="163">
        <v>36</v>
      </c>
      <c r="G47" s="163">
        <v>1220</v>
      </c>
      <c r="H47" s="163">
        <v>2272</v>
      </c>
      <c r="I47" s="163">
        <v>2750</v>
      </c>
      <c r="J47" s="163">
        <v>3950</v>
      </c>
      <c r="K47" s="163">
        <v>672</v>
      </c>
      <c r="L47" s="163">
        <v>4651</v>
      </c>
      <c r="M47" s="163">
        <v>702</v>
      </c>
      <c r="N47" s="163">
        <v>1748</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2873</v>
      </c>
      <c r="D48" s="163" t="s">
        <v>8</v>
      </c>
      <c r="E48" s="163">
        <v>2359</v>
      </c>
      <c r="F48" s="163">
        <v>9</v>
      </c>
      <c r="G48" s="163">
        <v>23</v>
      </c>
      <c r="H48" s="163">
        <v>239</v>
      </c>
      <c r="I48" s="163">
        <v>355</v>
      </c>
      <c r="J48" s="163">
        <v>661</v>
      </c>
      <c r="K48" s="163" t="s">
        <v>8</v>
      </c>
      <c r="L48" s="163">
        <v>1073</v>
      </c>
      <c r="M48" s="163">
        <v>514</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160108</v>
      </c>
      <c r="D49" s="174">
        <v>19443</v>
      </c>
      <c r="E49" s="174">
        <v>97376</v>
      </c>
      <c r="F49" s="174">
        <v>3058</v>
      </c>
      <c r="G49" s="174">
        <v>2712</v>
      </c>
      <c r="H49" s="174">
        <v>9257</v>
      </c>
      <c r="I49" s="174">
        <v>13908</v>
      </c>
      <c r="J49" s="174">
        <v>18322</v>
      </c>
      <c r="K49" s="174">
        <v>36213</v>
      </c>
      <c r="L49" s="174">
        <v>13907</v>
      </c>
      <c r="M49" s="174">
        <v>8838</v>
      </c>
      <c r="N49" s="174">
        <v>34450</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205717</v>
      </c>
      <c r="D50" s="174">
        <v>27633</v>
      </c>
      <c r="E50" s="174">
        <v>115938</v>
      </c>
      <c r="F50" s="174">
        <v>3218</v>
      </c>
      <c r="G50" s="174">
        <v>3170</v>
      </c>
      <c r="H50" s="174">
        <v>12956</v>
      </c>
      <c r="I50" s="174">
        <v>17108</v>
      </c>
      <c r="J50" s="174">
        <v>21779</v>
      </c>
      <c r="K50" s="174">
        <v>39033</v>
      </c>
      <c r="L50" s="174">
        <v>18675</v>
      </c>
      <c r="M50" s="174">
        <v>10697</v>
      </c>
      <c r="N50" s="174">
        <v>51449</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-448473</v>
      </c>
      <c r="D51" s="174">
        <v>-64095</v>
      </c>
      <c r="E51" s="174">
        <v>-171014</v>
      </c>
      <c r="F51" s="174">
        <v>-10470</v>
      </c>
      <c r="G51" s="174">
        <v>-21526</v>
      </c>
      <c r="H51" s="174">
        <v>-36649</v>
      </c>
      <c r="I51" s="174">
        <v>-25184</v>
      </c>
      <c r="J51" s="174">
        <v>-26374</v>
      </c>
      <c r="K51" s="174">
        <v>-30570</v>
      </c>
      <c r="L51" s="174">
        <v>-20241</v>
      </c>
      <c r="M51" s="174">
        <v>-10499</v>
      </c>
      <c r="N51" s="174">
        <v>-202865</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-401601</v>
      </c>
      <c r="D52" s="173">
        <v>-63573</v>
      </c>
      <c r="E52" s="173">
        <v>-137376</v>
      </c>
      <c r="F52" s="173">
        <v>-9565</v>
      </c>
      <c r="G52" s="173">
        <v>-20803</v>
      </c>
      <c r="H52" s="173">
        <v>-27140</v>
      </c>
      <c r="I52" s="173">
        <v>-18774</v>
      </c>
      <c r="J52" s="173">
        <v>-17408</v>
      </c>
      <c r="K52" s="173">
        <v>-14562</v>
      </c>
      <c r="L52" s="173">
        <v>-29123</v>
      </c>
      <c r="M52" s="173">
        <v>-211</v>
      </c>
      <c r="N52" s="173">
        <v>-200441</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18046</v>
      </c>
      <c r="D53" s="163" t="s">
        <v>8</v>
      </c>
      <c r="E53" s="163">
        <v>11668</v>
      </c>
      <c r="F53" s="163" t="s">
        <v>8</v>
      </c>
      <c r="G53" s="163" t="s">
        <v>8</v>
      </c>
      <c r="H53" s="163" t="s">
        <v>8</v>
      </c>
      <c r="I53" s="163">
        <v>11000</v>
      </c>
      <c r="J53" s="163">
        <v>668</v>
      </c>
      <c r="K53" s="163" t="s">
        <v>8</v>
      </c>
      <c r="L53" s="163" t="s">
        <v>8</v>
      </c>
      <c r="M53" s="163">
        <v>6378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2388</v>
      </c>
      <c r="D54" s="163" t="s">
        <v>8</v>
      </c>
      <c r="E54" s="163">
        <v>1894</v>
      </c>
      <c r="F54" s="163" t="s">
        <v>8</v>
      </c>
      <c r="G54" s="163">
        <v>80</v>
      </c>
      <c r="H54" s="163">
        <v>281</v>
      </c>
      <c r="I54" s="163">
        <v>378</v>
      </c>
      <c r="J54" s="163">
        <v>1026</v>
      </c>
      <c r="K54" s="163" t="s">
        <v>8</v>
      </c>
      <c r="L54" s="163">
        <v>127</v>
      </c>
      <c r="M54" s="163">
        <v>494</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44.68</v>
      </c>
      <c r="D56" s="170">
        <v>30.92</v>
      </c>
      <c r="E56" s="170">
        <v>24.47</v>
      </c>
      <c r="F56" s="170">
        <v>3.57</v>
      </c>
      <c r="G56" s="170">
        <v>7.19</v>
      </c>
      <c r="H56" s="170">
        <v>20.329999999999998</v>
      </c>
      <c r="I56" s="170">
        <v>31.3</v>
      </c>
      <c r="J56" s="170">
        <v>37.869999999999997</v>
      </c>
      <c r="K56" s="170">
        <v>41.23</v>
      </c>
      <c r="L56" s="170">
        <v>22.98</v>
      </c>
      <c r="M56" s="170">
        <v>5.18</v>
      </c>
      <c r="N56" s="170">
        <v>20.39</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174.98</v>
      </c>
      <c r="D57" s="170">
        <v>117.25</v>
      </c>
      <c r="E57" s="170">
        <v>69.19</v>
      </c>
      <c r="F57" s="170">
        <v>6.29</v>
      </c>
      <c r="G57" s="170">
        <v>11.7</v>
      </c>
      <c r="H57" s="170">
        <v>54.73</v>
      </c>
      <c r="I57" s="170">
        <v>80.36</v>
      </c>
      <c r="J57" s="170">
        <v>89.54</v>
      </c>
      <c r="K57" s="170">
        <v>98.66</v>
      </c>
      <c r="L57" s="170">
        <v>99.05</v>
      </c>
      <c r="M57" s="170">
        <v>13.82</v>
      </c>
      <c r="N57" s="170">
        <v>111.28</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0.34</v>
      </c>
      <c r="D59" s="170" t="s">
        <v>8</v>
      </c>
      <c r="E59" s="170">
        <v>0.25</v>
      </c>
      <c r="F59" s="170" t="s">
        <v>8</v>
      </c>
      <c r="G59" s="170">
        <v>0.01</v>
      </c>
      <c r="H59" s="170">
        <v>0.14000000000000001</v>
      </c>
      <c r="I59" s="170">
        <v>1.35</v>
      </c>
      <c r="J59" s="170">
        <v>0.26</v>
      </c>
      <c r="K59" s="170" t="s">
        <v>8</v>
      </c>
      <c r="L59" s="170" t="s">
        <v>8</v>
      </c>
      <c r="M59" s="170">
        <v>0.28000000000000003</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116.51</v>
      </c>
      <c r="D60" s="170">
        <v>119.01</v>
      </c>
      <c r="E60" s="170">
        <v>63.25</v>
      </c>
      <c r="F60" s="170">
        <v>117.49</v>
      </c>
      <c r="G60" s="170">
        <v>117.11</v>
      </c>
      <c r="H60" s="170">
        <v>96.45</v>
      </c>
      <c r="I60" s="170">
        <v>61.99</v>
      </c>
      <c r="J60" s="170">
        <v>35.049999999999997</v>
      </c>
      <c r="K60" s="170">
        <v>29.83</v>
      </c>
      <c r="L60" s="170">
        <v>23.83</v>
      </c>
      <c r="M60" s="170">
        <v>3.14</v>
      </c>
      <c r="N60" s="170">
        <v>50.8</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52.67</v>
      </c>
      <c r="D61" s="170">
        <v>30.06</v>
      </c>
      <c r="E61" s="170">
        <v>34.659999999999997</v>
      </c>
      <c r="F61" s="170">
        <v>6.02</v>
      </c>
      <c r="G61" s="170">
        <v>11.23</v>
      </c>
      <c r="H61" s="170">
        <v>42.17</v>
      </c>
      <c r="I61" s="170">
        <v>44.37</v>
      </c>
      <c r="J61" s="170">
        <v>60.46</v>
      </c>
      <c r="K61" s="170">
        <v>34.14</v>
      </c>
      <c r="L61" s="170">
        <v>26.42</v>
      </c>
      <c r="M61" s="170">
        <v>19.7</v>
      </c>
      <c r="N61" s="170">
        <v>11.65</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283.83999999999997</v>
      </c>
      <c r="D62" s="171">
        <v>237.12</v>
      </c>
      <c r="E62" s="171">
        <v>122.5</v>
      </c>
      <c r="F62" s="171">
        <v>121.33</v>
      </c>
      <c r="G62" s="171">
        <v>124.78</v>
      </c>
      <c r="H62" s="171">
        <v>129.49</v>
      </c>
      <c r="I62" s="171">
        <v>130.63</v>
      </c>
      <c r="J62" s="171">
        <v>102.26</v>
      </c>
      <c r="K62" s="171">
        <v>135.58000000000001</v>
      </c>
      <c r="L62" s="171">
        <v>119.44</v>
      </c>
      <c r="M62" s="171">
        <v>2.73</v>
      </c>
      <c r="N62" s="171">
        <v>170.82</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127.76</v>
      </c>
      <c r="D63" s="170">
        <v>65.3</v>
      </c>
      <c r="E63" s="170">
        <v>103.04</v>
      </c>
      <c r="F63" s="170">
        <v>49.31</v>
      </c>
      <c r="G63" s="170">
        <v>19.71</v>
      </c>
      <c r="H63" s="170">
        <v>79.16</v>
      </c>
      <c r="I63" s="170">
        <v>120.11</v>
      </c>
      <c r="J63" s="170">
        <v>133.75</v>
      </c>
      <c r="K63" s="170">
        <v>403.86</v>
      </c>
      <c r="L63" s="170">
        <v>20.190000000000001</v>
      </c>
      <c r="M63" s="170">
        <v>22.98</v>
      </c>
      <c r="N63" s="170">
        <v>25.87</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106.88</v>
      </c>
      <c r="D64" s="170">
        <v>38.22</v>
      </c>
      <c r="E64" s="170">
        <v>89.96</v>
      </c>
      <c r="F64" s="170">
        <v>47.04</v>
      </c>
      <c r="G64" s="170">
        <v>14.02</v>
      </c>
      <c r="H64" s="170">
        <v>66.459999999999994</v>
      </c>
      <c r="I64" s="170">
        <v>111.26</v>
      </c>
      <c r="J64" s="170">
        <v>106.74</v>
      </c>
      <c r="K64" s="170">
        <v>386.42</v>
      </c>
      <c r="L64" s="170">
        <v>8.7899999999999991</v>
      </c>
      <c r="M64" s="170">
        <v>21.13</v>
      </c>
      <c r="N64" s="170">
        <v>20.65</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5.44</v>
      </c>
      <c r="D66" s="170">
        <v>0.67</v>
      </c>
      <c r="E66" s="170">
        <v>1.74</v>
      </c>
      <c r="F66" s="170">
        <v>0.25</v>
      </c>
      <c r="G66" s="170">
        <v>0.57999999999999996</v>
      </c>
      <c r="H66" s="170">
        <v>0.63</v>
      </c>
      <c r="I66" s="170">
        <v>2.78</v>
      </c>
      <c r="J66" s="170">
        <v>3.23</v>
      </c>
      <c r="K66" s="170">
        <v>3.47</v>
      </c>
      <c r="L66" s="170">
        <v>1.29</v>
      </c>
      <c r="M66" s="170">
        <v>2.91</v>
      </c>
      <c r="N66" s="170">
        <v>3.1</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1.82</v>
      </c>
      <c r="D67" s="170" t="s">
        <v>8</v>
      </c>
      <c r="E67" s="170">
        <v>1.85</v>
      </c>
      <c r="F67" s="170">
        <v>0.11</v>
      </c>
      <c r="G67" s="170">
        <v>0.13</v>
      </c>
      <c r="H67" s="170">
        <v>1</v>
      </c>
      <c r="I67" s="170">
        <v>2.11</v>
      </c>
      <c r="J67" s="170">
        <v>3.24</v>
      </c>
      <c r="K67" s="170" t="s">
        <v>8</v>
      </c>
      <c r="L67" s="170">
        <v>3.78</v>
      </c>
      <c r="M67" s="170">
        <v>0.68</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131.37</v>
      </c>
      <c r="D68" s="171">
        <v>65.97</v>
      </c>
      <c r="E68" s="171">
        <v>102.92</v>
      </c>
      <c r="F68" s="171">
        <v>49.44</v>
      </c>
      <c r="G68" s="171">
        <v>20.16</v>
      </c>
      <c r="H68" s="171">
        <v>78.790000000000006</v>
      </c>
      <c r="I68" s="171">
        <v>120.78</v>
      </c>
      <c r="J68" s="171">
        <v>133.74</v>
      </c>
      <c r="K68" s="171">
        <v>407.33</v>
      </c>
      <c r="L68" s="171">
        <v>17.7</v>
      </c>
      <c r="M68" s="171">
        <v>25.21</v>
      </c>
      <c r="N68" s="171">
        <v>28.97</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415.21</v>
      </c>
      <c r="D69" s="171">
        <v>303.08</v>
      </c>
      <c r="E69" s="171">
        <v>225.43</v>
      </c>
      <c r="F69" s="171">
        <v>170.77</v>
      </c>
      <c r="G69" s="171">
        <v>144.94</v>
      </c>
      <c r="H69" s="171">
        <v>208.28</v>
      </c>
      <c r="I69" s="171">
        <v>251.41</v>
      </c>
      <c r="J69" s="171">
        <v>236</v>
      </c>
      <c r="K69" s="171">
        <v>542.91</v>
      </c>
      <c r="L69" s="171">
        <v>137.13999999999999</v>
      </c>
      <c r="M69" s="171">
        <v>27.94</v>
      </c>
      <c r="N69" s="171">
        <v>199.79</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13.29</v>
      </c>
      <c r="D76" s="170">
        <v>7.72</v>
      </c>
      <c r="E76" s="170">
        <v>4.95</v>
      </c>
      <c r="F76" s="170">
        <v>0.84</v>
      </c>
      <c r="G76" s="170">
        <v>0.88</v>
      </c>
      <c r="H76" s="170">
        <v>6.04</v>
      </c>
      <c r="I76" s="170">
        <v>7.79</v>
      </c>
      <c r="J76" s="170">
        <v>7.18</v>
      </c>
      <c r="K76" s="170">
        <v>9.65</v>
      </c>
      <c r="L76" s="170">
        <v>2.23</v>
      </c>
      <c r="M76" s="170">
        <v>0.87</v>
      </c>
      <c r="N76" s="170">
        <v>9.14</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2.62</v>
      </c>
      <c r="D77" s="170">
        <v>2.97</v>
      </c>
      <c r="E77" s="170">
        <v>2.1</v>
      </c>
      <c r="F77" s="170" t="s">
        <v>8</v>
      </c>
      <c r="G77" s="170">
        <v>0.43</v>
      </c>
      <c r="H77" s="170">
        <v>0.39</v>
      </c>
      <c r="I77" s="170">
        <v>1.41</v>
      </c>
      <c r="J77" s="170">
        <v>0.43</v>
      </c>
      <c r="K77" s="170">
        <v>3.52</v>
      </c>
      <c r="L77" s="170">
        <v>6.1</v>
      </c>
      <c r="M77" s="170" t="s">
        <v>8</v>
      </c>
      <c r="N77" s="170">
        <v>0.43</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3.06</v>
      </c>
      <c r="D78" s="170">
        <v>4.43</v>
      </c>
      <c r="E78" s="170">
        <v>1.4</v>
      </c>
      <c r="F78" s="170">
        <v>0.06</v>
      </c>
      <c r="G78" s="170">
        <v>0.55000000000000004</v>
      </c>
      <c r="H78" s="170">
        <v>2.19</v>
      </c>
      <c r="I78" s="170">
        <v>1.35</v>
      </c>
      <c r="J78" s="170">
        <v>2.04</v>
      </c>
      <c r="K78" s="170">
        <v>1.48</v>
      </c>
      <c r="L78" s="170">
        <v>1.17</v>
      </c>
      <c r="M78" s="170">
        <v>0.46</v>
      </c>
      <c r="N78" s="170">
        <v>1.05</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62.66</v>
      </c>
      <c r="D79" s="170">
        <v>42</v>
      </c>
      <c r="E79" s="170">
        <v>40.78</v>
      </c>
      <c r="F79" s="170">
        <v>7.12</v>
      </c>
      <c r="G79" s="170">
        <v>12.06</v>
      </c>
      <c r="H79" s="170">
        <v>49.07</v>
      </c>
      <c r="I79" s="170">
        <v>52.85</v>
      </c>
      <c r="J79" s="170">
        <v>67.739999999999995</v>
      </c>
      <c r="K79" s="170">
        <v>41.48</v>
      </c>
      <c r="L79" s="170">
        <v>33.729999999999997</v>
      </c>
      <c r="M79" s="170">
        <v>20.81</v>
      </c>
      <c r="N79" s="170">
        <v>14.39</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52.67</v>
      </c>
      <c r="D80" s="170">
        <v>30.06</v>
      </c>
      <c r="E80" s="170">
        <v>34.659999999999997</v>
      </c>
      <c r="F80" s="170">
        <v>6.02</v>
      </c>
      <c r="G80" s="170">
        <v>11.23</v>
      </c>
      <c r="H80" s="170">
        <v>42.17</v>
      </c>
      <c r="I80" s="170">
        <v>44.37</v>
      </c>
      <c r="J80" s="170">
        <v>60.46</v>
      </c>
      <c r="K80" s="170">
        <v>34.14</v>
      </c>
      <c r="L80" s="170">
        <v>26.42</v>
      </c>
      <c r="M80" s="170">
        <v>19.7</v>
      </c>
      <c r="N80" s="170">
        <v>11.65</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28.95</v>
      </c>
      <c r="D81" s="171">
        <v>27.06</v>
      </c>
      <c r="E81" s="171">
        <v>14.58</v>
      </c>
      <c r="F81" s="171">
        <v>1.99</v>
      </c>
      <c r="G81" s="171">
        <v>2.69</v>
      </c>
      <c r="H81" s="171">
        <v>15.53</v>
      </c>
      <c r="I81" s="171">
        <v>19.02</v>
      </c>
      <c r="J81" s="171">
        <v>16.940000000000001</v>
      </c>
      <c r="K81" s="171">
        <v>21.99</v>
      </c>
      <c r="L81" s="171">
        <v>16.8</v>
      </c>
      <c r="M81" s="171">
        <v>2.4500000000000002</v>
      </c>
      <c r="N81" s="171">
        <v>13.35</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91.95</v>
      </c>
      <c r="D82" s="170">
        <v>63.86</v>
      </c>
      <c r="E82" s="170">
        <v>66.14</v>
      </c>
      <c r="F82" s="170">
        <v>37.82</v>
      </c>
      <c r="G82" s="170">
        <v>8.89</v>
      </c>
      <c r="H82" s="170">
        <v>30.33</v>
      </c>
      <c r="I82" s="170">
        <v>68.44</v>
      </c>
      <c r="J82" s="170">
        <v>73.680000000000007</v>
      </c>
      <c r="K82" s="170">
        <v>277.22000000000003</v>
      </c>
      <c r="L82" s="170">
        <v>36.4</v>
      </c>
      <c r="M82" s="170">
        <v>11.4</v>
      </c>
      <c r="N82" s="170">
        <v>25.69</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11.5</v>
      </c>
      <c r="D84" s="170">
        <v>0.38</v>
      </c>
      <c r="E84" s="170">
        <v>12.22</v>
      </c>
      <c r="F84" s="170">
        <v>0.45</v>
      </c>
      <c r="G84" s="170">
        <v>7.16</v>
      </c>
      <c r="H84" s="170">
        <v>9.5399999999999991</v>
      </c>
      <c r="I84" s="170">
        <v>16.350000000000001</v>
      </c>
      <c r="J84" s="170">
        <v>19.36</v>
      </c>
      <c r="K84" s="170">
        <v>5.24</v>
      </c>
      <c r="L84" s="170">
        <v>16.39</v>
      </c>
      <c r="M84" s="170">
        <v>0.93</v>
      </c>
      <c r="N84" s="170">
        <v>1.37</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1.82</v>
      </c>
      <c r="D85" s="170" t="s">
        <v>8</v>
      </c>
      <c r="E85" s="170">
        <v>1.85</v>
      </c>
      <c r="F85" s="170">
        <v>0.11</v>
      </c>
      <c r="G85" s="170">
        <v>0.13</v>
      </c>
      <c r="H85" s="170">
        <v>1</v>
      </c>
      <c r="I85" s="170">
        <v>2.11</v>
      </c>
      <c r="J85" s="170">
        <v>3.24</v>
      </c>
      <c r="K85" s="170" t="s">
        <v>8</v>
      </c>
      <c r="L85" s="170">
        <v>3.78</v>
      </c>
      <c r="M85" s="170">
        <v>0.68</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101.62</v>
      </c>
      <c r="D86" s="171">
        <v>64.239999999999995</v>
      </c>
      <c r="E86" s="171">
        <v>76.5</v>
      </c>
      <c r="F86" s="171">
        <v>38.15</v>
      </c>
      <c r="G86" s="171">
        <v>15.92</v>
      </c>
      <c r="H86" s="171">
        <v>38.869999999999997</v>
      </c>
      <c r="I86" s="171">
        <v>82.68</v>
      </c>
      <c r="J86" s="171">
        <v>89.8</v>
      </c>
      <c r="K86" s="171">
        <v>282.47000000000003</v>
      </c>
      <c r="L86" s="171">
        <v>49.01</v>
      </c>
      <c r="M86" s="171">
        <v>11.65</v>
      </c>
      <c r="N86" s="171">
        <v>27.06</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130.57</v>
      </c>
      <c r="D87" s="171">
        <v>91.3</v>
      </c>
      <c r="E87" s="171">
        <v>91.08</v>
      </c>
      <c r="F87" s="171">
        <v>40.15</v>
      </c>
      <c r="G87" s="171">
        <v>18.61</v>
      </c>
      <c r="H87" s="171">
        <v>54.4</v>
      </c>
      <c r="I87" s="171">
        <v>101.7</v>
      </c>
      <c r="J87" s="171">
        <v>106.74</v>
      </c>
      <c r="K87" s="171">
        <v>304.45999999999998</v>
      </c>
      <c r="L87" s="171">
        <v>65.81</v>
      </c>
      <c r="M87" s="171">
        <v>14.1</v>
      </c>
      <c r="N87" s="171">
        <v>40.42</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-284.64</v>
      </c>
      <c r="D88" s="171">
        <v>-211.78</v>
      </c>
      <c r="E88" s="171">
        <v>-134.35</v>
      </c>
      <c r="F88" s="171">
        <v>-130.62</v>
      </c>
      <c r="G88" s="171">
        <v>-126.34</v>
      </c>
      <c r="H88" s="171">
        <v>-153.88</v>
      </c>
      <c r="I88" s="171">
        <v>-149.71</v>
      </c>
      <c r="J88" s="171">
        <v>-129.26</v>
      </c>
      <c r="K88" s="171">
        <v>-238.45</v>
      </c>
      <c r="L88" s="171">
        <v>-71.33</v>
      </c>
      <c r="M88" s="171">
        <v>-13.84</v>
      </c>
      <c r="N88" s="171">
        <v>-159.37</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-254.89</v>
      </c>
      <c r="D89" s="172">
        <v>-210.06</v>
      </c>
      <c r="E89" s="172">
        <v>-107.92</v>
      </c>
      <c r="F89" s="172">
        <v>-119.33</v>
      </c>
      <c r="G89" s="172">
        <v>-122.09</v>
      </c>
      <c r="H89" s="172">
        <v>-113.96</v>
      </c>
      <c r="I89" s="172">
        <v>-111.61</v>
      </c>
      <c r="J89" s="172">
        <v>-85.32</v>
      </c>
      <c r="K89" s="172">
        <v>-113.58</v>
      </c>
      <c r="L89" s="172">
        <v>-102.63</v>
      </c>
      <c r="M89" s="172">
        <v>-0.28000000000000003</v>
      </c>
      <c r="N89" s="172">
        <v>-157.47</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11.45</v>
      </c>
      <c r="D90" s="170" t="s">
        <v>8</v>
      </c>
      <c r="E90" s="170">
        <v>9.17</v>
      </c>
      <c r="F90" s="170" t="s">
        <v>8</v>
      </c>
      <c r="G90" s="170" t="s">
        <v>8</v>
      </c>
      <c r="H90" s="170" t="s">
        <v>8</v>
      </c>
      <c r="I90" s="170">
        <v>65.39</v>
      </c>
      <c r="J90" s="170">
        <v>3.27</v>
      </c>
      <c r="K90" s="170" t="s">
        <v>8</v>
      </c>
      <c r="L90" s="170" t="s">
        <v>8</v>
      </c>
      <c r="M90" s="170">
        <v>8.41</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1.52</v>
      </c>
      <c r="D91" s="170" t="s">
        <v>8</v>
      </c>
      <c r="E91" s="170">
        <v>1.49</v>
      </c>
      <c r="F91" s="170" t="s">
        <v>8</v>
      </c>
      <c r="G91" s="170">
        <v>0.47</v>
      </c>
      <c r="H91" s="170">
        <v>1.18</v>
      </c>
      <c r="I91" s="170">
        <v>2.25</v>
      </c>
      <c r="J91" s="170">
        <v>5.03</v>
      </c>
      <c r="K91" s="170" t="s">
        <v>8</v>
      </c>
      <c r="L91" s="170">
        <v>0.45</v>
      </c>
      <c r="M91" s="170">
        <v>0.65</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1:B1"/>
    <mergeCell ref="C1:H1"/>
    <mergeCell ref="I1:N1"/>
    <mergeCell ref="I2:N3"/>
    <mergeCell ref="C2:H3"/>
    <mergeCell ref="A2:B3"/>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5"/>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40</v>
      </c>
      <c r="B2" s="230"/>
      <c r="C2" s="231" t="s">
        <v>124</v>
      </c>
      <c r="D2" s="231"/>
      <c r="E2" s="231"/>
      <c r="F2" s="231"/>
      <c r="G2" s="231"/>
      <c r="H2" s="232"/>
      <c r="I2" s="233" t="s">
        <v>124</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67673</v>
      </c>
      <c r="D19" s="163">
        <v>16492</v>
      </c>
      <c r="E19" s="163">
        <v>27092</v>
      </c>
      <c r="F19" s="163">
        <v>71</v>
      </c>
      <c r="G19" s="163">
        <v>127</v>
      </c>
      <c r="H19" s="163">
        <v>722</v>
      </c>
      <c r="I19" s="163">
        <v>2829</v>
      </c>
      <c r="J19" s="163">
        <v>4031</v>
      </c>
      <c r="K19" s="163">
        <v>4605</v>
      </c>
      <c r="L19" s="163">
        <v>14707</v>
      </c>
      <c r="M19" s="163">
        <v>241</v>
      </c>
      <c r="N19" s="163">
        <v>23848</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25993</v>
      </c>
      <c r="D20" s="163">
        <v>1767</v>
      </c>
      <c r="E20" s="163">
        <v>16785</v>
      </c>
      <c r="F20" s="163">
        <v>711</v>
      </c>
      <c r="G20" s="163">
        <v>792</v>
      </c>
      <c r="H20" s="163">
        <v>919</v>
      </c>
      <c r="I20" s="163">
        <v>1672</v>
      </c>
      <c r="J20" s="163">
        <v>3130</v>
      </c>
      <c r="K20" s="163">
        <v>2342</v>
      </c>
      <c r="L20" s="163">
        <v>7220</v>
      </c>
      <c r="M20" s="163">
        <v>59</v>
      </c>
      <c r="N20" s="163">
        <v>7381</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27</v>
      </c>
      <c r="D22" s="163" t="s">
        <v>8</v>
      </c>
      <c r="E22" s="163">
        <v>27</v>
      </c>
      <c r="F22" s="163" t="s">
        <v>8</v>
      </c>
      <c r="G22" s="163" t="s">
        <v>8</v>
      </c>
      <c r="H22" s="163">
        <v>26</v>
      </c>
      <c r="I22" s="163" t="s">
        <v>8</v>
      </c>
      <c r="J22" s="163" t="s">
        <v>8</v>
      </c>
      <c r="K22" s="163" t="s">
        <v>8</v>
      </c>
      <c r="L22" s="163" t="s">
        <v>8</v>
      </c>
      <c r="M22" s="163" t="s">
        <v>8</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99070</v>
      </c>
      <c r="D23" s="163">
        <v>36486</v>
      </c>
      <c r="E23" s="163">
        <v>54115</v>
      </c>
      <c r="F23" s="163">
        <v>484</v>
      </c>
      <c r="G23" s="163">
        <v>711</v>
      </c>
      <c r="H23" s="163">
        <v>1699</v>
      </c>
      <c r="I23" s="163">
        <v>1531</v>
      </c>
      <c r="J23" s="163">
        <v>2697</v>
      </c>
      <c r="K23" s="163">
        <v>2058</v>
      </c>
      <c r="L23" s="163">
        <v>44935</v>
      </c>
      <c r="M23" s="163">
        <v>86</v>
      </c>
      <c r="N23" s="163">
        <v>8383</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668</v>
      </c>
      <c r="D24" s="163" t="s">
        <v>8</v>
      </c>
      <c r="E24" s="163">
        <v>280</v>
      </c>
      <c r="F24" s="163">
        <v>5</v>
      </c>
      <c r="G24" s="163">
        <v>14</v>
      </c>
      <c r="H24" s="163">
        <v>5</v>
      </c>
      <c r="I24" s="163">
        <v>84</v>
      </c>
      <c r="J24" s="163">
        <v>75</v>
      </c>
      <c r="K24" s="163">
        <v>42</v>
      </c>
      <c r="L24" s="163">
        <v>56</v>
      </c>
      <c r="M24" s="163">
        <v>10</v>
      </c>
      <c r="N24" s="163">
        <v>378</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192095</v>
      </c>
      <c r="D25" s="174">
        <v>54745</v>
      </c>
      <c r="E25" s="174">
        <v>97740</v>
      </c>
      <c r="F25" s="174">
        <v>1262</v>
      </c>
      <c r="G25" s="174">
        <v>1617</v>
      </c>
      <c r="H25" s="174">
        <v>3361</v>
      </c>
      <c r="I25" s="174">
        <v>5947</v>
      </c>
      <c r="J25" s="174">
        <v>9783</v>
      </c>
      <c r="K25" s="174">
        <v>8964</v>
      </c>
      <c r="L25" s="174">
        <v>66805</v>
      </c>
      <c r="M25" s="174">
        <v>376</v>
      </c>
      <c r="N25" s="174">
        <v>39234</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19882</v>
      </c>
      <c r="D26" s="163">
        <v>2128</v>
      </c>
      <c r="E26" s="163">
        <v>15512</v>
      </c>
      <c r="F26" s="163">
        <v>404</v>
      </c>
      <c r="G26" s="163">
        <v>166</v>
      </c>
      <c r="H26" s="163">
        <v>3411</v>
      </c>
      <c r="I26" s="163">
        <v>2060</v>
      </c>
      <c r="J26" s="163">
        <v>1873</v>
      </c>
      <c r="K26" s="163">
        <v>5423</v>
      </c>
      <c r="L26" s="163">
        <v>2175</v>
      </c>
      <c r="M26" s="163" t="s">
        <v>8</v>
      </c>
      <c r="N26" s="163">
        <v>2242</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14636</v>
      </c>
      <c r="D27" s="163">
        <v>415</v>
      </c>
      <c r="E27" s="163">
        <v>13209</v>
      </c>
      <c r="F27" s="163">
        <v>76</v>
      </c>
      <c r="G27" s="163">
        <v>73</v>
      </c>
      <c r="H27" s="163">
        <v>3370</v>
      </c>
      <c r="I27" s="163">
        <v>1641</v>
      </c>
      <c r="J27" s="163">
        <v>1766</v>
      </c>
      <c r="K27" s="163">
        <v>5224</v>
      </c>
      <c r="L27" s="163">
        <v>1059</v>
      </c>
      <c r="M27" s="163" t="s">
        <v>8</v>
      </c>
      <c r="N27" s="163">
        <v>1013</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1372</v>
      </c>
      <c r="D29" s="163">
        <v>110</v>
      </c>
      <c r="E29" s="163">
        <v>557</v>
      </c>
      <c r="F29" s="163">
        <v>6</v>
      </c>
      <c r="G29" s="163" t="s">
        <v>8</v>
      </c>
      <c r="H29" s="163">
        <v>39</v>
      </c>
      <c r="I29" s="163">
        <v>3</v>
      </c>
      <c r="J29" s="163" t="s">
        <v>8</v>
      </c>
      <c r="K29" s="163">
        <v>373</v>
      </c>
      <c r="L29" s="163">
        <v>136</v>
      </c>
      <c r="M29" s="163" t="s">
        <v>8</v>
      </c>
      <c r="N29" s="163">
        <v>706</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341</v>
      </c>
      <c r="D30" s="163" t="s">
        <v>8</v>
      </c>
      <c r="E30" s="163" t="s">
        <v>8</v>
      </c>
      <c r="F30" s="163" t="s">
        <v>8</v>
      </c>
      <c r="G30" s="163" t="s">
        <v>8</v>
      </c>
      <c r="H30" s="163" t="s">
        <v>8</v>
      </c>
      <c r="I30" s="163" t="s">
        <v>8</v>
      </c>
      <c r="J30" s="163" t="s">
        <v>8</v>
      </c>
      <c r="K30" s="163" t="s">
        <v>8</v>
      </c>
      <c r="L30" s="163" t="s">
        <v>8</v>
      </c>
      <c r="M30" s="163" t="s">
        <v>8</v>
      </c>
      <c r="N30" s="163">
        <v>340</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20913</v>
      </c>
      <c r="D31" s="174">
        <v>2238</v>
      </c>
      <c r="E31" s="174">
        <v>16068</v>
      </c>
      <c r="F31" s="174">
        <v>410</v>
      </c>
      <c r="G31" s="174">
        <v>166</v>
      </c>
      <c r="H31" s="174">
        <v>3450</v>
      </c>
      <c r="I31" s="174">
        <v>2062</v>
      </c>
      <c r="J31" s="174">
        <v>1873</v>
      </c>
      <c r="K31" s="174">
        <v>5796</v>
      </c>
      <c r="L31" s="174">
        <v>2310</v>
      </c>
      <c r="M31" s="174" t="s">
        <v>8</v>
      </c>
      <c r="N31" s="174">
        <v>2607</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213008</v>
      </c>
      <c r="D32" s="174">
        <v>56983</v>
      </c>
      <c r="E32" s="174">
        <v>113808</v>
      </c>
      <c r="F32" s="174">
        <v>1672</v>
      </c>
      <c r="G32" s="174">
        <v>1783</v>
      </c>
      <c r="H32" s="174">
        <v>6812</v>
      </c>
      <c r="I32" s="174">
        <v>8010</v>
      </c>
      <c r="J32" s="174">
        <v>11656</v>
      </c>
      <c r="K32" s="174">
        <v>14760</v>
      </c>
      <c r="L32" s="174">
        <v>69115</v>
      </c>
      <c r="M32" s="174">
        <v>376</v>
      </c>
      <c r="N32" s="174">
        <v>41841</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41308</v>
      </c>
      <c r="D39" s="163">
        <v>12297</v>
      </c>
      <c r="E39" s="163">
        <v>24282</v>
      </c>
      <c r="F39" s="163">
        <v>26</v>
      </c>
      <c r="G39" s="163">
        <v>135</v>
      </c>
      <c r="H39" s="163">
        <v>66</v>
      </c>
      <c r="I39" s="163">
        <v>216</v>
      </c>
      <c r="J39" s="163">
        <v>797</v>
      </c>
      <c r="K39" s="163">
        <v>379</v>
      </c>
      <c r="L39" s="163">
        <v>22663</v>
      </c>
      <c r="M39" s="163">
        <v>3</v>
      </c>
      <c r="N39" s="163">
        <v>4726</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5013</v>
      </c>
      <c r="D40" s="163">
        <v>911</v>
      </c>
      <c r="E40" s="163">
        <v>1299</v>
      </c>
      <c r="F40" s="163" t="s">
        <v>8</v>
      </c>
      <c r="G40" s="163">
        <v>40</v>
      </c>
      <c r="H40" s="163" t="s">
        <v>8</v>
      </c>
      <c r="I40" s="163">
        <v>2</v>
      </c>
      <c r="J40" s="163" t="s">
        <v>8</v>
      </c>
      <c r="K40" s="163">
        <v>3</v>
      </c>
      <c r="L40" s="163">
        <v>1253</v>
      </c>
      <c r="M40" s="163" t="s">
        <v>8</v>
      </c>
      <c r="N40" s="163">
        <v>2803</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8632</v>
      </c>
      <c r="D41" s="163">
        <v>1030</v>
      </c>
      <c r="E41" s="163">
        <v>1736</v>
      </c>
      <c r="F41" s="163">
        <v>275</v>
      </c>
      <c r="G41" s="163">
        <v>14</v>
      </c>
      <c r="H41" s="163">
        <v>39</v>
      </c>
      <c r="I41" s="163">
        <v>202</v>
      </c>
      <c r="J41" s="163">
        <v>101</v>
      </c>
      <c r="K41" s="163">
        <v>193</v>
      </c>
      <c r="L41" s="163">
        <v>912</v>
      </c>
      <c r="M41" s="163">
        <v>4</v>
      </c>
      <c r="N41" s="163">
        <v>5862</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12942</v>
      </c>
      <c r="D42" s="163">
        <v>2229</v>
      </c>
      <c r="E42" s="163">
        <v>8260</v>
      </c>
      <c r="F42" s="163">
        <v>372</v>
      </c>
      <c r="G42" s="163">
        <v>305</v>
      </c>
      <c r="H42" s="163">
        <v>426</v>
      </c>
      <c r="I42" s="163">
        <v>897</v>
      </c>
      <c r="J42" s="163">
        <v>1140</v>
      </c>
      <c r="K42" s="163">
        <v>506</v>
      </c>
      <c r="L42" s="163">
        <v>4614</v>
      </c>
      <c r="M42" s="163">
        <v>34</v>
      </c>
      <c r="N42" s="163">
        <v>2419</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668</v>
      </c>
      <c r="D43" s="163" t="s">
        <v>8</v>
      </c>
      <c r="E43" s="163">
        <v>280</v>
      </c>
      <c r="F43" s="163">
        <v>5</v>
      </c>
      <c r="G43" s="163">
        <v>14</v>
      </c>
      <c r="H43" s="163">
        <v>5</v>
      </c>
      <c r="I43" s="163">
        <v>84</v>
      </c>
      <c r="J43" s="163">
        <v>75</v>
      </c>
      <c r="K43" s="163">
        <v>42</v>
      </c>
      <c r="L43" s="163">
        <v>56</v>
      </c>
      <c r="M43" s="163">
        <v>10</v>
      </c>
      <c r="N43" s="163">
        <v>378</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67226</v>
      </c>
      <c r="D44" s="174">
        <v>16466</v>
      </c>
      <c r="E44" s="174">
        <v>35297</v>
      </c>
      <c r="F44" s="174">
        <v>668</v>
      </c>
      <c r="G44" s="174">
        <v>480</v>
      </c>
      <c r="H44" s="174">
        <v>526</v>
      </c>
      <c r="I44" s="174">
        <v>1233</v>
      </c>
      <c r="J44" s="174">
        <v>1963</v>
      </c>
      <c r="K44" s="174">
        <v>1038</v>
      </c>
      <c r="L44" s="174">
        <v>29387</v>
      </c>
      <c r="M44" s="174">
        <v>31</v>
      </c>
      <c r="N44" s="174">
        <v>15433</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12463</v>
      </c>
      <c r="D45" s="163">
        <v>824</v>
      </c>
      <c r="E45" s="163">
        <v>11472</v>
      </c>
      <c r="F45" s="163">
        <v>583</v>
      </c>
      <c r="G45" s="163">
        <v>646</v>
      </c>
      <c r="H45" s="163">
        <v>3096</v>
      </c>
      <c r="I45" s="163">
        <v>1512</v>
      </c>
      <c r="J45" s="163">
        <v>3870</v>
      </c>
      <c r="K45" s="163">
        <v>980</v>
      </c>
      <c r="L45" s="163">
        <v>785</v>
      </c>
      <c r="M45" s="163" t="s">
        <v>8</v>
      </c>
      <c r="N45" s="163">
        <v>167</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1871</v>
      </c>
      <c r="D47" s="163">
        <v>1</v>
      </c>
      <c r="E47" s="163">
        <v>1063</v>
      </c>
      <c r="F47" s="163">
        <v>75</v>
      </c>
      <c r="G47" s="163" t="s">
        <v>8</v>
      </c>
      <c r="H47" s="163">
        <v>102</v>
      </c>
      <c r="I47" s="163">
        <v>533</v>
      </c>
      <c r="J47" s="163">
        <v>3</v>
      </c>
      <c r="K47" s="163">
        <v>7</v>
      </c>
      <c r="L47" s="163">
        <v>343</v>
      </c>
      <c r="M47" s="163" t="s">
        <v>8</v>
      </c>
      <c r="N47" s="163">
        <v>806</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341</v>
      </c>
      <c r="D48" s="163" t="s">
        <v>8</v>
      </c>
      <c r="E48" s="163" t="s">
        <v>8</v>
      </c>
      <c r="F48" s="163" t="s">
        <v>8</v>
      </c>
      <c r="G48" s="163" t="s">
        <v>8</v>
      </c>
      <c r="H48" s="163" t="s">
        <v>8</v>
      </c>
      <c r="I48" s="163" t="s">
        <v>8</v>
      </c>
      <c r="J48" s="163" t="s">
        <v>8</v>
      </c>
      <c r="K48" s="163" t="s">
        <v>8</v>
      </c>
      <c r="L48" s="163" t="s">
        <v>8</v>
      </c>
      <c r="M48" s="163" t="s">
        <v>8</v>
      </c>
      <c r="N48" s="163">
        <v>340</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13993</v>
      </c>
      <c r="D49" s="174">
        <v>825</v>
      </c>
      <c r="E49" s="174">
        <v>12535</v>
      </c>
      <c r="F49" s="174">
        <v>658</v>
      </c>
      <c r="G49" s="174">
        <v>646</v>
      </c>
      <c r="H49" s="174">
        <v>3198</v>
      </c>
      <c r="I49" s="174">
        <v>2045</v>
      </c>
      <c r="J49" s="174">
        <v>3874</v>
      </c>
      <c r="K49" s="174">
        <v>987</v>
      </c>
      <c r="L49" s="174">
        <v>1128</v>
      </c>
      <c r="M49" s="174" t="s">
        <v>8</v>
      </c>
      <c r="N49" s="174">
        <v>633</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81219</v>
      </c>
      <c r="D50" s="174">
        <v>17291</v>
      </c>
      <c r="E50" s="174">
        <v>47831</v>
      </c>
      <c r="F50" s="174">
        <v>1327</v>
      </c>
      <c r="G50" s="174">
        <v>1126</v>
      </c>
      <c r="H50" s="174">
        <v>3724</v>
      </c>
      <c r="I50" s="174">
        <v>3278</v>
      </c>
      <c r="J50" s="174">
        <v>5837</v>
      </c>
      <c r="K50" s="174">
        <v>2025</v>
      </c>
      <c r="L50" s="174">
        <v>30515</v>
      </c>
      <c r="M50" s="174">
        <v>31</v>
      </c>
      <c r="N50" s="174">
        <v>16066</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-131789</v>
      </c>
      <c r="D51" s="174">
        <v>-39692</v>
      </c>
      <c r="E51" s="174">
        <v>-65976</v>
      </c>
      <c r="F51" s="174">
        <v>-346</v>
      </c>
      <c r="G51" s="174">
        <v>-657</v>
      </c>
      <c r="H51" s="174">
        <v>-3088</v>
      </c>
      <c r="I51" s="174">
        <v>-4732</v>
      </c>
      <c r="J51" s="174">
        <v>-5819</v>
      </c>
      <c r="K51" s="174">
        <v>-12735</v>
      </c>
      <c r="L51" s="174">
        <v>-38601</v>
      </c>
      <c r="M51" s="174">
        <v>-345</v>
      </c>
      <c r="N51" s="174">
        <v>-25775</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-124868</v>
      </c>
      <c r="D52" s="173">
        <v>-38279</v>
      </c>
      <c r="E52" s="173">
        <v>-62443</v>
      </c>
      <c r="F52" s="173">
        <v>-593</v>
      </c>
      <c r="G52" s="173">
        <v>-1136</v>
      </c>
      <c r="H52" s="173">
        <v>-2835</v>
      </c>
      <c r="I52" s="173">
        <v>-4714</v>
      </c>
      <c r="J52" s="173">
        <v>-7820</v>
      </c>
      <c r="K52" s="173">
        <v>-7926</v>
      </c>
      <c r="L52" s="173">
        <v>-37418</v>
      </c>
      <c r="M52" s="173">
        <v>-345</v>
      </c>
      <c r="N52" s="173">
        <v>-23801</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t="s">
        <v>8</v>
      </c>
      <c r="D53" s="163" t="s">
        <v>8</v>
      </c>
      <c r="E53" s="163" t="s">
        <v>8</v>
      </c>
      <c r="F53" s="163" t="s">
        <v>8</v>
      </c>
      <c r="G53" s="163" t="s">
        <v>8</v>
      </c>
      <c r="H53" s="163" t="s">
        <v>8</v>
      </c>
      <c r="I53" s="163" t="s">
        <v>8</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96</v>
      </c>
      <c r="D54" s="163" t="s">
        <v>8</v>
      </c>
      <c r="E54" s="163">
        <v>96</v>
      </c>
      <c r="F54" s="163" t="s">
        <v>8</v>
      </c>
      <c r="G54" s="163" t="s">
        <v>8</v>
      </c>
      <c r="H54" s="163">
        <v>96</v>
      </c>
      <c r="I54" s="163" t="s">
        <v>8</v>
      </c>
      <c r="J54" s="163" t="s">
        <v>8</v>
      </c>
      <c r="K54" s="163" t="s">
        <v>8</v>
      </c>
      <c r="L54" s="163" t="s">
        <v>8</v>
      </c>
      <c r="M54" s="163" t="s">
        <v>8</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42.95</v>
      </c>
      <c r="D56" s="170">
        <v>54.49</v>
      </c>
      <c r="E56" s="170">
        <v>21.28</v>
      </c>
      <c r="F56" s="170">
        <v>0.89</v>
      </c>
      <c r="G56" s="170">
        <v>0.75</v>
      </c>
      <c r="H56" s="170">
        <v>3.03</v>
      </c>
      <c r="I56" s="170">
        <v>16.82</v>
      </c>
      <c r="J56" s="170">
        <v>19.760000000000002</v>
      </c>
      <c r="K56" s="170">
        <v>35.92</v>
      </c>
      <c r="L56" s="170">
        <v>51.83</v>
      </c>
      <c r="M56" s="170">
        <v>0.32</v>
      </c>
      <c r="N56" s="170">
        <v>18.739999999999998</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16.5</v>
      </c>
      <c r="D57" s="170">
        <v>5.84</v>
      </c>
      <c r="E57" s="170">
        <v>13.19</v>
      </c>
      <c r="F57" s="170">
        <v>8.8699999999999992</v>
      </c>
      <c r="G57" s="170">
        <v>4.6500000000000004</v>
      </c>
      <c r="H57" s="170">
        <v>3.86</v>
      </c>
      <c r="I57" s="170">
        <v>9.94</v>
      </c>
      <c r="J57" s="170">
        <v>15.34</v>
      </c>
      <c r="K57" s="170">
        <v>18.27</v>
      </c>
      <c r="L57" s="170">
        <v>25.44</v>
      </c>
      <c r="M57" s="170">
        <v>0.08</v>
      </c>
      <c r="N57" s="170">
        <v>5.8</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0.02</v>
      </c>
      <c r="D59" s="170" t="s">
        <v>8</v>
      </c>
      <c r="E59" s="170">
        <v>0.02</v>
      </c>
      <c r="F59" s="170" t="s">
        <v>8</v>
      </c>
      <c r="G59" s="170" t="s">
        <v>8</v>
      </c>
      <c r="H59" s="170">
        <v>0.11</v>
      </c>
      <c r="I59" s="170" t="s">
        <v>8</v>
      </c>
      <c r="J59" s="170" t="s">
        <v>8</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62.88</v>
      </c>
      <c r="D60" s="170">
        <v>120.55</v>
      </c>
      <c r="E60" s="170">
        <v>42.51</v>
      </c>
      <c r="F60" s="170">
        <v>6.04</v>
      </c>
      <c r="G60" s="170">
        <v>4.17</v>
      </c>
      <c r="H60" s="170">
        <v>7.13</v>
      </c>
      <c r="I60" s="170">
        <v>9.1</v>
      </c>
      <c r="J60" s="170">
        <v>13.22</v>
      </c>
      <c r="K60" s="170">
        <v>16.05</v>
      </c>
      <c r="L60" s="170">
        <v>158.36000000000001</v>
      </c>
      <c r="M60" s="170">
        <v>0.11</v>
      </c>
      <c r="N60" s="170">
        <v>6.59</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0.42</v>
      </c>
      <c r="D61" s="170" t="s">
        <v>8</v>
      </c>
      <c r="E61" s="170">
        <v>0.22</v>
      </c>
      <c r="F61" s="170">
        <v>0.06</v>
      </c>
      <c r="G61" s="170">
        <v>0.08</v>
      </c>
      <c r="H61" s="170">
        <v>0.02</v>
      </c>
      <c r="I61" s="170">
        <v>0.5</v>
      </c>
      <c r="J61" s="170">
        <v>0.37</v>
      </c>
      <c r="K61" s="170">
        <v>0.33</v>
      </c>
      <c r="L61" s="170">
        <v>0.2</v>
      </c>
      <c r="M61" s="170">
        <v>0.01</v>
      </c>
      <c r="N61" s="170">
        <v>0.3</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121.92</v>
      </c>
      <c r="D62" s="171">
        <v>180.89</v>
      </c>
      <c r="E62" s="171">
        <v>76.78</v>
      </c>
      <c r="F62" s="171">
        <v>15.74</v>
      </c>
      <c r="G62" s="171">
        <v>9.49</v>
      </c>
      <c r="H62" s="171">
        <v>14.11</v>
      </c>
      <c r="I62" s="171">
        <v>35.35</v>
      </c>
      <c r="J62" s="171">
        <v>47.95</v>
      </c>
      <c r="K62" s="171">
        <v>69.92</v>
      </c>
      <c r="L62" s="171">
        <v>235.43</v>
      </c>
      <c r="M62" s="171">
        <v>0.5</v>
      </c>
      <c r="N62" s="171">
        <v>30.82</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12.62</v>
      </c>
      <c r="D63" s="170">
        <v>7.03</v>
      </c>
      <c r="E63" s="170">
        <v>12.19</v>
      </c>
      <c r="F63" s="170">
        <v>5.04</v>
      </c>
      <c r="G63" s="170">
        <v>0.98</v>
      </c>
      <c r="H63" s="170">
        <v>14.32</v>
      </c>
      <c r="I63" s="170">
        <v>12.24</v>
      </c>
      <c r="J63" s="170">
        <v>9.18</v>
      </c>
      <c r="K63" s="170">
        <v>42.3</v>
      </c>
      <c r="L63" s="170">
        <v>7.66</v>
      </c>
      <c r="M63" s="170" t="s">
        <v>8</v>
      </c>
      <c r="N63" s="170">
        <v>1.76</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9.2899999999999991</v>
      </c>
      <c r="D64" s="170">
        <v>1.37</v>
      </c>
      <c r="E64" s="170">
        <v>10.38</v>
      </c>
      <c r="F64" s="170">
        <v>0.95</v>
      </c>
      <c r="G64" s="170">
        <v>0.43</v>
      </c>
      <c r="H64" s="170">
        <v>14.15</v>
      </c>
      <c r="I64" s="170">
        <v>9.75</v>
      </c>
      <c r="J64" s="170">
        <v>8.65</v>
      </c>
      <c r="K64" s="170">
        <v>40.75</v>
      </c>
      <c r="L64" s="170">
        <v>3.73</v>
      </c>
      <c r="M64" s="170" t="s">
        <v>8</v>
      </c>
      <c r="N64" s="170">
        <v>0.8</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0.87</v>
      </c>
      <c r="D66" s="170">
        <v>0.36</v>
      </c>
      <c r="E66" s="170">
        <v>0.44</v>
      </c>
      <c r="F66" s="170">
        <v>7.0000000000000007E-2</v>
      </c>
      <c r="G66" s="170" t="s">
        <v>8</v>
      </c>
      <c r="H66" s="170">
        <v>0.17</v>
      </c>
      <c r="I66" s="170">
        <v>0.02</v>
      </c>
      <c r="J66" s="170" t="s">
        <v>8</v>
      </c>
      <c r="K66" s="170">
        <v>2.91</v>
      </c>
      <c r="L66" s="170">
        <v>0.48</v>
      </c>
      <c r="M66" s="170" t="s">
        <v>8</v>
      </c>
      <c r="N66" s="170">
        <v>0.55000000000000004</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0.22</v>
      </c>
      <c r="D67" s="170" t="s">
        <v>8</v>
      </c>
      <c r="E67" s="170" t="s">
        <v>8</v>
      </c>
      <c r="F67" s="170" t="s">
        <v>8</v>
      </c>
      <c r="G67" s="170" t="s">
        <v>8</v>
      </c>
      <c r="H67" s="170" t="s">
        <v>8</v>
      </c>
      <c r="I67" s="170" t="s">
        <v>8</v>
      </c>
      <c r="J67" s="170" t="s">
        <v>8</v>
      </c>
      <c r="K67" s="170" t="s">
        <v>8</v>
      </c>
      <c r="L67" s="170" t="s">
        <v>8</v>
      </c>
      <c r="M67" s="170" t="s">
        <v>8</v>
      </c>
      <c r="N67" s="170">
        <v>0.27</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13.27</v>
      </c>
      <c r="D68" s="171">
        <v>7.39</v>
      </c>
      <c r="E68" s="171">
        <v>12.62</v>
      </c>
      <c r="F68" s="171">
        <v>5.12</v>
      </c>
      <c r="G68" s="171">
        <v>0.98</v>
      </c>
      <c r="H68" s="171">
        <v>14.49</v>
      </c>
      <c r="I68" s="171">
        <v>12.26</v>
      </c>
      <c r="J68" s="171">
        <v>9.18</v>
      </c>
      <c r="K68" s="171">
        <v>45.21</v>
      </c>
      <c r="L68" s="171">
        <v>8.14</v>
      </c>
      <c r="M68" s="171" t="s">
        <v>8</v>
      </c>
      <c r="N68" s="171">
        <v>2.0499999999999998</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135.19</v>
      </c>
      <c r="D69" s="171">
        <v>188.28</v>
      </c>
      <c r="E69" s="171">
        <v>89.41</v>
      </c>
      <c r="F69" s="171">
        <v>20.86</v>
      </c>
      <c r="G69" s="171">
        <v>10.46</v>
      </c>
      <c r="H69" s="171">
        <v>28.6</v>
      </c>
      <c r="I69" s="171">
        <v>47.62</v>
      </c>
      <c r="J69" s="171">
        <v>57.13</v>
      </c>
      <c r="K69" s="171">
        <v>115.13</v>
      </c>
      <c r="L69" s="171">
        <v>243.57</v>
      </c>
      <c r="M69" s="171">
        <v>0.5</v>
      </c>
      <c r="N69" s="171">
        <v>32.869999999999997</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26.22</v>
      </c>
      <c r="D76" s="170">
        <v>40.630000000000003</v>
      </c>
      <c r="E76" s="170">
        <v>19.079999999999998</v>
      </c>
      <c r="F76" s="170">
        <v>0.33</v>
      </c>
      <c r="G76" s="170">
        <v>0.79</v>
      </c>
      <c r="H76" s="170">
        <v>0.28000000000000003</v>
      </c>
      <c r="I76" s="170">
        <v>1.28</v>
      </c>
      <c r="J76" s="170">
        <v>3.9</v>
      </c>
      <c r="K76" s="170">
        <v>2.95</v>
      </c>
      <c r="L76" s="170">
        <v>79.87</v>
      </c>
      <c r="M76" s="170" t="s">
        <v>8</v>
      </c>
      <c r="N76" s="170">
        <v>3.71</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3.18</v>
      </c>
      <c r="D77" s="170">
        <v>3.01</v>
      </c>
      <c r="E77" s="170">
        <v>1.02</v>
      </c>
      <c r="F77" s="170" t="s">
        <v>8</v>
      </c>
      <c r="G77" s="170">
        <v>0.23</v>
      </c>
      <c r="H77" s="170" t="s">
        <v>8</v>
      </c>
      <c r="I77" s="170">
        <v>0.01</v>
      </c>
      <c r="J77" s="170" t="s">
        <v>8</v>
      </c>
      <c r="K77" s="170">
        <v>0.02</v>
      </c>
      <c r="L77" s="170">
        <v>4.42</v>
      </c>
      <c r="M77" s="170" t="s">
        <v>8</v>
      </c>
      <c r="N77" s="170">
        <v>2.2000000000000002</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5.48</v>
      </c>
      <c r="D78" s="170">
        <v>3.4</v>
      </c>
      <c r="E78" s="170">
        <v>1.36</v>
      </c>
      <c r="F78" s="170">
        <v>3.43</v>
      </c>
      <c r="G78" s="170">
        <v>0.08</v>
      </c>
      <c r="H78" s="170">
        <v>0.17</v>
      </c>
      <c r="I78" s="170">
        <v>1.2</v>
      </c>
      <c r="J78" s="170">
        <v>0.49</v>
      </c>
      <c r="K78" s="170">
        <v>1.5</v>
      </c>
      <c r="L78" s="170">
        <v>3.21</v>
      </c>
      <c r="M78" s="170" t="s">
        <v>8</v>
      </c>
      <c r="N78" s="170">
        <v>4.6100000000000003</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8.2100000000000009</v>
      </c>
      <c r="D79" s="170">
        <v>7.36</v>
      </c>
      <c r="E79" s="170">
        <v>6.49</v>
      </c>
      <c r="F79" s="170">
        <v>4.6399999999999997</v>
      </c>
      <c r="G79" s="170">
        <v>1.79</v>
      </c>
      <c r="H79" s="170">
        <v>1.79</v>
      </c>
      <c r="I79" s="170">
        <v>5.33</v>
      </c>
      <c r="J79" s="170">
        <v>5.59</v>
      </c>
      <c r="K79" s="170">
        <v>3.94</v>
      </c>
      <c r="L79" s="170">
        <v>16.260000000000002</v>
      </c>
      <c r="M79" s="170">
        <v>0.05</v>
      </c>
      <c r="N79" s="170">
        <v>1.9</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0.42</v>
      </c>
      <c r="D80" s="170" t="s">
        <v>8</v>
      </c>
      <c r="E80" s="170">
        <v>0.22</v>
      </c>
      <c r="F80" s="170">
        <v>0.06</v>
      </c>
      <c r="G80" s="170">
        <v>0.08</v>
      </c>
      <c r="H80" s="170">
        <v>0.02</v>
      </c>
      <c r="I80" s="170">
        <v>0.5</v>
      </c>
      <c r="J80" s="170">
        <v>0.37</v>
      </c>
      <c r="K80" s="170">
        <v>0.33</v>
      </c>
      <c r="L80" s="170">
        <v>0.2</v>
      </c>
      <c r="M80" s="170">
        <v>0.01</v>
      </c>
      <c r="N80" s="170">
        <v>0.3</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42.67</v>
      </c>
      <c r="D81" s="171">
        <v>54.41</v>
      </c>
      <c r="E81" s="171">
        <v>27.73</v>
      </c>
      <c r="F81" s="171">
        <v>8.34</v>
      </c>
      <c r="G81" s="171">
        <v>2.82</v>
      </c>
      <c r="H81" s="171">
        <v>2.21</v>
      </c>
      <c r="I81" s="171">
        <v>7.33</v>
      </c>
      <c r="J81" s="171">
        <v>9.6199999999999992</v>
      </c>
      <c r="K81" s="171">
        <v>8.1</v>
      </c>
      <c r="L81" s="171">
        <v>103.56</v>
      </c>
      <c r="M81" s="171">
        <v>0.04</v>
      </c>
      <c r="N81" s="171">
        <v>12.12</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7.91</v>
      </c>
      <c r="D82" s="170">
        <v>2.72</v>
      </c>
      <c r="E82" s="170">
        <v>9.01</v>
      </c>
      <c r="F82" s="170">
        <v>7.28</v>
      </c>
      <c r="G82" s="170">
        <v>3.79</v>
      </c>
      <c r="H82" s="170">
        <v>13</v>
      </c>
      <c r="I82" s="170">
        <v>8.99</v>
      </c>
      <c r="J82" s="170">
        <v>18.97</v>
      </c>
      <c r="K82" s="170">
        <v>7.64</v>
      </c>
      <c r="L82" s="170">
        <v>2.77</v>
      </c>
      <c r="M82" s="170" t="s">
        <v>8</v>
      </c>
      <c r="N82" s="170">
        <v>0.13</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1.19</v>
      </c>
      <c r="D84" s="170" t="s">
        <v>8</v>
      </c>
      <c r="E84" s="170">
        <v>0.84</v>
      </c>
      <c r="F84" s="170">
        <v>0.93</v>
      </c>
      <c r="G84" s="170" t="s">
        <v>8</v>
      </c>
      <c r="H84" s="170">
        <v>0.43</v>
      </c>
      <c r="I84" s="170">
        <v>3.17</v>
      </c>
      <c r="J84" s="170">
        <v>0.02</v>
      </c>
      <c r="K84" s="170">
        <v>0.06</v>
      </c>
      <c r="L84" s="170">
        <v>1.21</v>
      </c>
      <c r="M84" s="170" t="s">
        <v>8</v>
      </c>
      <c r="N84" s="170">
        <v>0.63</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0.22</v>
      </c>
      <c r="D85" s="170" t="s">
        <v>8</v>
      </c>
      <c r="E85" s="170" t="s">
        <v>8</v>
      </c>
      <c r="F85" s="170" t="s">
        <v>8</v>
      </c>
      <c r="G85" s="170" t="s">
        <v>8</v>
      </c>
      <c r="H85" s="170" t="s">
        <v>8</v>
      </c>
      <c r="I85" s="170" t="s">
        <v>8</v>
      </c>
      <c r="J85" s="170" t="s">
        <v>8</v>
      </c>
      <c r="K85" s="170" t="s">
        <v>8</v>
      </c>
      <c r="L85" s="170" t="s">
        <v>8</v>
      </c>
      <c r="M85" s="170" t="s">
        <v>8</v>
      </c>
      <c r="N85" s="170">
        <v>0.27</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8.8800000000000008</v>
      </c>
      <c r="D86" s="171">
        <v>2.72</v>
      </c>
      <c r="E86" s="171">
        <v>9.85</v>
      </c>
      <c r="F86" s="171">
        <v>8.2100000000000009</v>
      </c>
      <c r="G86" s="171">
        <v>3.79</v>
      </c>
      <c r="H86" s="171">
        <v>13.43</v>
      </c>
      <c r="I86" s="171">
        <v>12.16</v>
      </c>
      <c r="J86" s="171">
        <v>18.98</v>
      </c>
      <c r="K86" s="171">
        <v>7.7</v>
      </c>
      <c r="L86" s="171">
        <v>3.97</v>
      </c>
      <c r="M86" s="171" t="s">
        <v>8</v>
      </c>
      <c r="N86" s="171">
        <v>0.5</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51.55</v>
      </c>
      <c r="D87" s="171">
        <v>57.13</v>
      </c>
      <c r="E87" s="171">
        <v>37.58</v>
      </c>
      <c r="F87" s="171">
        <v>16.55</v>
      </c>
      <c r="G87" s="171">
        <v>6.61</v>
      </c>
      <c r="H87" s="171">
        <v>15.64</v>
      </c>
      <c r="I87" s="171">
        <v>19.489999999999998</v>
      </c>
      <c r="J87" s="171">
        <v>28.61</v>
      </c>
      <c r="K87" s="171">
        <v>15.79</v>
      </c>
      <c r="L87" s="171">
        <v>107.54</v>
      </c>
      <c r="M87" s="171">
        <v>0.04</v>
      </c>
      <c r="N87" s="171">
        <v>12.62</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-83.65</v>
      </c>
      <c r="D88" s="171">
        <v>-131.15</v>
      </c>
      <c r="E88" s="171">
        <v>-51.83</v>
      </c>
      <c r="F88" s="171">
        <v>-4.3099999999999996</v>
      </c>
      <c r="G88" s="171">
        <v>-3.85</v>
      </c>
      <c r="H88" s="171">
        <v>-12.97</v>
      </c>
      <c r="I88" s="171">
        <v>-28.13</v>
      </c>
      <c r="J88" s="171">
        <v>-28.52</v>
      </c>
      <c r="K88" s="171">
        <v>-99.33</v>
      </c>
      <c r="L88" s="171">
        <v>-136.03</v>
      </c>
      <c r="M88" s="171">
        <v>-0.45</v>
      </c>
      <c r="N88" s="171">
        <v>-20.25</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-79.25</v>
      </c>
      <c r="D89" s="172">
        <v>-126.48</v>
      </c>
      <c r="E89" s="172">
        <v>-49.06</v>
      </c>
      <c r="F89" s="172">
        <v>-7.4</v>
      </c>
      <c r="G89" s="172">
        <v>-6.67</v>
      </c>
      <c r="H89" s="172">
        <v>-11.9</v>
      </c>
      <c r="I89" s="172">
        <v>-28.02</v>
      </c>
      <c r="J89" s="172">
        <v>-38.33</v>
      </c>
      <c r="K89" s="172">
        <v>-61.82</v>
      </c>
      <c r="L89" s="172">
        <v>-131.87</v>
      </c>
      <c r="M89" s="172">
        <v>-0.45</v>
      </c>
      <c r="N89" s="172">
        <v>-18.7</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t="s">
        <v>8</v>
      </c>
      <c r="D90" s="170" t="s">
        <v>8</v>
      </c>
      <c r="E90" s="170" t="s">
        <v>8</v>
      </c>
      <c r="F90" s="170" t="s">
        <v>8</v>
      </c>
      <c r="G90" s="170" t="s">
        <v>8</v>
      </c>
      <c r="H90" s="170" t="s">
        <v>8</v>
      </c>
      <c r="I90" s="170" t="s">
        <v>8</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0.06</v>
      </c>
      <c r="D91" s="170" t="s">
        <v>8</v>
      </c>
      <c r="E91" s="170">
        <v>0.08</v>
      </c>
      <c r="F91" s="170" t="s">
        <v>8</v>
      </c>
      <c r="G91" s="170" t="s">
        <v>8</v>
      </c>
      <c r="H91" s="170">
        <v>0.4</v>
      </c>
      <c r="I91" s="170" t="s">
        <v>8</v>
      </c>
      <c r="J91" s="170" t="s">
        <v>8</v>
      </c>
      <c r="K91" s="170" t="s">
        <v>8</v>
      </c>
      <c r="L91" s="170" t="s">
        <v>8</v>
      </c>
      <c r="M91" s="170" t="s">
        <v>8</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1:B1"/>
    <mergeCell ref="C1:H1"/>
    <mergeCell ref="I1:N1"/>
    <mergeCell ref="I2:N3"/>
    <mergeCell ref="C2:H3"/>
    <mergeCell ref="A2:B3"/>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6"/>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41</v>
      </c>
      <c r="B2" s="230"/>
      <c r="C2" s="231" t="s">
        <v>125</v>
      </c>
      <c r="D2" s="231"/>
      <c r="E2" s="231"/>
      <c r="F2" s="231"/>
      <c r="G2" s="231"/>
      <c r="H2" s="232"/>
      <c r="I2" s="233" t="s">
        <v>125</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75">
        <v>271034</v>
      </c>
      <c r="D19" s="175">
        <v>38589</v>
      </c>
      <c r="E19" s="175">
        <v>110572</v>
      </c>
      <c r="F19" s="175">
        <v>4604</v>
      </c>
      <c r="G19" s="175">
        <v>16139</v>
      </c>
      <c r="H19" s="175">
        <v>23329</v>
      </c>
      <c r="I19" s="175">
        <v>20090</v>
      </c>
      <c r="J19" s="175">
        <v>15459</v>
      </c>
      <c r="K19" s="175">
        <v>19815</v>
      </c>
      <c r="L19" s="175">
        <v>11137</v>
      </c>
      <c r="M19" s="175">
        <v>7965</v>
      </c>
      <c r="N19" s="175">
        <v>113908</v>
      </c>
      <c r="O19" s="95"/>
      <c r="P19" s="95"/>
      <c r="Q19" s="95"/>
      <c r="R19" s="95"/>
      <c r="S19" s="95"/>
      <c r="T19" s="95"/>
      <c r="U19" s="95"/>
      <c r="V19" s="95"/>
      <c r="W19" s="95"/>
      <c r="X19" s="95"/>
      <c r="Y19" s="95"/>
      <c r="Z19" s="95"/>
      <c r="AA19" s="96"/>
    </row>
    <row r="20" spans="1:27" s="71" customFormat="1" ht="11.1" customHeight="1">
      <c r="A20" s="69">
        <f>IF(B20&lt;&gt;"",COUNTA($B$19:B20),"")</f>
        <v>2</v>
      </c>
      <c r="B20" s="78" t="s">
        <v>70</v>
      </c>
      <c r="C20" s="175">
        <v>128042</v>
      </c>
      <c r="D20" s="175">
        <v>12757</v>
      </c>
      <c r="E20" s="175">
        <v>20721</v>
      </c>
      <c r="F20" s="175">
        <v>921</v>
      </c>
      <c r="G20" s="175">
        <v>3041</v>
      </c>
      <c r="H20" s="175">
        <v>5119</v>
      </c>
      <c r="I20" s="175">
        <v>3148</v>
      </c>
      <c r="J20" s="175">
        <v>3038</v>
      </c>
      <c r="K20" s="175">
        <v>3849</v>
      </c>
      <c r="L20" s="175">
        <v>1605</v>
      </c>
      <c r="M20" s="175">
        <v>825</v>
      </c>
      <c r="N20" s="175">
        <v>93739</v>
      </c>
      <c r="O20" s="95"/>
      <c r="P20" s="95"/>
      <c r="Q20" s="95"/>
      <c r="R20" s="95"/>
      <c r="S20" s="95"/>
      <c r="T20" s="95"/>
      <c r="U20" s="95"/>
      <c r="V20" s="95"/>
      <c r="W20" s="95"/>
      <c r="X20" s="95"/>
      <c r="Y20" s="95"/>
      <c r="Z20" s="95"/>
      <c r="AA20" s="96"/>
    </row>
    <row r="21" spans="1:27" s="71" customFormat="1" ht="21.6" customHeight="1">
      <c r="A21" s="69">
        <f>IF(B21&lt;&gt;"",COUNTA($B$19:B21),"")</f>
        <v>3</v>
      </c>
      <c r="B21" s="79" t="s">
        <v>626</v>
      </c>
      <c r="C21" s="175">
        <v>1872060</v>
      </c>
      <c r="D21" s="175">
        <v>426990</v>
      </c>
      <c r="E21" s="175" t="s">
        <v>8</v>
      </c>
      <c r="F21" s="175" t="s">
        <v>8</v>
      </c>
      <c r="G21" s="175" t="s">
        <v>8</v>
      </c>
      <c r="H21" s="175" t="s">
        <v>8</v>
      </c>
      <c r="I21" s="175" t="s">
        <v>8</v>
      </c>
      <c r="J21" s="175" t="s">
        <v>8</v>
      </c>
      <c r="K21" s="175" t="s">
        <v>8</v>
      </c>
      <c r="L21" s="175" t="s">
        <v>8</v>
      </c>
      <c r="M21" s="175" t="s">
        <v>8</v>
      </c>
      <c r="N21" s="175">
        <v>1445070</v>
      </c>
      <c r="O21" s="95"/>
      <c r="P21" s="95"/>
      <c r="Q21" s="95"/>
      <c r="R21" s="95"/>
      <c r="S21" s="95"/>
      <c r="T21" s="95"/>
      <c r="U21" s="95"/>
      <c r="V21" s="95"/>
      <c r="W21" s="95"/>
      <c r="X21" s="95"/>
      <c r="Y21" s="95"/>
      <c r="Z21" s="95"/>
      <c r="AA21" s="96"/>
    </row>
    <row r="22" spans="1:27" s="71" customFormat="1" ht="11.1" customHeight="1">
      <c r="A22" s="69">
        <f>IF(B22&lt;&gt;"",COUNTA($B$19:B22),"")</f>
        <v>4</v>
      </c>
      <c r="B22" s="78" t="s">
        <v>71</v>
      </c>
      <c r="C22" s="175">
        <v>257</v>
      </c>
      <c r="D22" s="175">
        <v>1</v>
      </c>
      <c r="E22" s="175">
        <v>255</v>
      </c>
      <c r="F22" s="175" t="s">
        <v>8</v>
      </c>
      <c r="G22" s="175">
        <v>91</v>
      </c>
      <c r="H22" s="175">
        <v>116</v>
      </c>
      <c r="I22" s="175">
        <v>40</v>
      </c>
      <c r="J22" s="175">
        <v>6</v>
      </c>
      <c r="K22" s="175" t="s">
        <v>8</v>
      </c>
      <c r="L22" s="175">
        <v>1</v>
      </c>
      <c r="M22" s="175" t="s">
        <v>8</v>
      </c>
      <c r="N22" s="175">
        <v>1</v>
      </c>
      <c r="O22" s="95"/>
      <c r="P22" s="95"/>
      <c r="Q22" s="95"/>
      <c r="R22" s="95"/>
      <c r="S22" s="95"/>
      <c r="T22" s="95"/>
      <c r="U22" s="95"/>
      <c r="V22" s="95"/>
      <c r="W22" s="95"/>
      <c r="X22" s="95"/>
      <c r="Y22" s="95"/>
      <c r="Z22" s="95"/>
      <c r="AA22" s="96"/>
    </row>
    <row r="23" spans="1:27" s="71" customFormat="1" ht="11.1" customHeight="1">
      <c r="A23" s="69">
        <f>IF(B23&lt;&gt;"",COUNTA($B$19:B23),"")</f>
        <v>5</v>
      </c>
      <c r="B23" s="78" t="s">
        <v>72</v>
      </c>
      <c r="C23" s="175">
        <v>1340819</v>
      </c>
      <c r="D23" s="175">
        <v>257436</v>
      </c>
      <c r="E23" s="175">
        <v>231762</v>
      </c>
      <c r="F23" s="175">
        <v>13939</v>
      </c>
      <c r="G23" s="175">
        <v>31398</v>
      </c>
      <c r="H23" s="175">
        <v>44254</v>
      </c>
      <c r="I23" s="175">
        <v>30865</v>
      </c>
      <c r="J23" s="175">
        <v>37012</v>
      </c>
      <c r="K23" s="175">
        <v>22470</v>
      </c>
      <c r="L23" s="175">
        <v>51824</v>
      </c>
      <c r="M23" s="175">
        <v>516</v>
      </c>
      <c r="N23" s="175">
        <v>851105</v>
      </c>
      <c r="O23" s="95"/>
      <c r="P23" s="95"/>
      <c r="Q23" s="95"/>
      <c r="R23" s="95"/>
      <c r="S23" s="95"/>
      <c r="T23" s="95"/>
      <c r="U23" s="95"/>
      <c r="V23" s="95"/>
      <c r="W23" s="95"/>
      <c r="X23" s="95"/>
      <c r="Y23" s="95"/>
      <c r="Z23" s="95"/>
      <c r="AA23" s="96"/>
    </row>
    <row r="24" spans="1:27" s="71" customFormat="1" ht="11.1" customHeight="1">
      <c r="A24" s="69">
        <f>IF(B24&lt;&gt;"",COUNTA($B$19:B24),"")</f>
        <v>6</v>
      </c>
      <c r="B24" s="78" t="s">
        <v>73</v>
      </c>
      <c r="C24" s="175">
        <v>328973</v>
      </c>
      <c r="D24" s="175">
        <v>2889</v>
      </c>
      <c r="E24" s="175">
        <v>99726</v>
      </c>
      <c r="F24" s="175">
        <v>4349</v>
      </c>
      <c r="G24" s="175">
        <v>16060</v>
      </c>
      <c r="H24" s="175">
        <v>21967</v>
      </c>
      <c r="I24" s="175">
        <v>18040</v>
      </c>
      <c r="J24" s="175">
        <v>12412</v>
      </c>
      <c r="K24" s="175">
        <v>19471</v>
      </c>
      <c r="L24" s="175">
        <v>7429</v>
      </c>
      <c r="M24" s="175">
        <v>4407</v>
      </c>
      <c r="N24" s="175">
        <v>221951</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6">
        <v>3283239</v>
      </c>
      <c r="D25" s="176">
        <v>732884</v>
      </c>
      <c r="E25" s="176">
        <v>263583</v>
      </c>
      <c r="F25" s="176">
        <v>15115</v>
      </c>
      <c r="G25" s="176">
        <v>34610</v>
      </c>
      <c r="H25" s="176">
        <v>50851</v>
      </c>
      <c r="I25" s="176">
        <v>36102</v>
      </c>
      <c r="J25" s="176">
        <v>43103</v>
      </c>
      <c r="K25" s="176">
        <v>26663</v>
      </c>
      <c r="L25" s="176">
        <v>57139</v>
      </c>
      <c r="M25" s="176">
        <v>4900</v>
      </c>
      <c r="N25" s="176">
        <v>2281872</v>
      </c>
      <c r="O25" s="95"/>
      <c r="P25" s="95"/>
      <c r="Q25" s="95"/>
      <c r="R25" s="95"/>
      <c r="S25" s="95"/>
      <c r="T25" s="95"/>
      <c r="U25" s="95"/>
      <c r="V25" s="95"/>
      <c r="W25" s="95"/>
      <c r="X25" s="95"/>
      <c r="Y25" s="95"/>
      <c r="Z25" s="95"/>
      <c r="AA25" s="96"/>
    </row>
    <row r="26" spans="1:27" s="71" customFormat="1" ht="21.6" customHeight="1">
      <c r="A26" s="69">
        <f>IF(B26&lt;&gt;"",COUNTA($B$19:B26),"")</f>
        <v>8</v>
      </c>
      <c r="B26" s="79" t="s">
        <v>75</v>
      </c>
      <c r="C26" s="175">
        <v>25100</v>
      </c>
      <c r="D26" s="175">
        <v>1005</v>
      </c>
      <c r="E26" s="175">
        <v>21702</v>
      </c>
      <c r="F26" s="175">
        <v>1972</v>
      </c>
      <c r="G26" s="175">
        <v>4800</v>
      </c>
      <c r="H26" s="175">
        <v>6501</v>
      </c>
      <c r="I26" s="175">
        <v>3895</v>
      </c>
      <c r="J26" s="175">
        <v>2618</v>
      </c>
      <c r="K26" s="175">
        <v>1320</v>
      </c>
      <c r="L26" s="175">
        <v>596</v>
      </c>
      <c r="M26" s="175">
        <v>849</v>
      </c>
      <c r="N26" s="175">
        <v>1543</v>
      </c>
      <c r="O26" s="95"/>
      <c r="P26" s="95"/>
      <c r="Q26" s="95"/>
      <c r="R26" s="95"/>
      <c r="S26" s="95"/>
      <c r="T26" s="95"/>
      <c r="U26" s="95"/>
      <c r="V26" s="95"/>
      <c r="W26" s="95"/>
      <c r="X26" s="95"/>
      <c r="Y26" s="95"/>
      <c r="Z26" s="95"/>
      <c r="AA26" s="96"/>
    </row>
    <row r="27" spans="1:27" s="71" customFormat="1" ht="11.1" customHeight="1">
      <c r="A27" s="69">
        <f>IF(B27&lt;&gt;"",COUNTA($B$19:B27),"")</f>
        <v>9</v>
      </c>
      <c r="B27" s="78" t="s">
        <v>76</v>
      </c>
      <c r="C27" s="175">
        <v>18590</v>
      </c>
      <c r="D27" s="175">
        <v>767</v>
      </c>
      <c r="E27" s="175">
        <v>16930</v>
      </c>
      <c r="F27" s="175">
        <v>1506</v>
      </c>
      <c r="G27" s="175">
        <v>4033</v>
      </c>
      <c r="H27" s="175">
        <v>5750</v>
      </c>
      <c r="I27" s="175">
        <v>2984</v>
      </c>
      <c r="J27" s="175">
        <v>2049</v>
      </c>
      <c r="K27" s="175">
        <v>304</v>
      </c>
      <c r="L27" s="175">
        <v>304</v>
      </c>
      <c r="M27" s="175">
        <v>784</v>
      </c>
      <c r="N27" s="175">
        <v>109</v>
      </c>
      <c r="O27" s="95"/>
      <c r="P27" s="95"/>
      <c r="Q27" s="95"/>
      <c r="R27" s="95"/>
      <c r="S27" s="95"/>
      <c r="T27" s="95"/>
      <c r="U27" s="95"/>
      <c r="V27" s="95"/>
      <c r="W27" s="95"/>
      <c r="X27" s="95"/>
      <c r="Y27" s="95"/>
      <c r="Z27" s="95"/>
      <c r="AA27" s="96"/>
    </row>
    <row r="28" spans="1:27" s="71" customFormat="1" ht="11.1" customHeight="1">
      <c r="A28" s="69">
        <f>IF(B28&lt;&gt;"",COUNTA($B$19:B28),"")</f>
        <v>10</v>
      </c>
      <c r="B28" s="78" t="s">
        <v>77</v>
      </c>
      <c r="C28" s="175" t="s">
        <v>8</v>
      </c>
      <c r="D28" s="175" t="s">
        <v>8</v>
      </c>
      <c r="E28" s="175" t="s">
        <v>8</v>
      </c>
      <c r="F28" s="175" t="s">
        <v>8</v>
      </c>
      <c r="G28" s="175" t="s">
        <v>8</v>
      </c>
      <c r="H28" s="175" t="s">
        <v>8</v>
      </c>
      <c r="I28" s="175" t="s">
        <v>8</v>
      </c>
      <c r="J28" s="175" t="s">
        <v>8</v>
      </c>
      <c r="K28" s="175" t="s">
        <v>8</v>
      </c>
      <c r="L28" s="175" t="s">
        <v>8</v>
      </c>
      <c r="M28" s="175" t="s">
        <v>8</v>
      </c>
      <c r="N28" s="175"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75">
        <v>2083</v>
      </c>
      <c r="D29" s="175">
        <v>843</v>
      </c>
      <c r="E29" s="175">
        <v>306</v>
      </c>
      <c r="F29" s="175">
        <v>9</v>
      </c>
      <c r="G29" s="175" t="s">
        <v>8</v>
      </c>
      <c r="H29" s="175">
        <v>92</v>
      </c>
      <c r="I29" s="175">
        <v>134</v>
      </c>
      <c r="J29" s="175">
        <v>67</v>
      </c>
      <c r="K29" s="175">
        <v>4</v>
      </c>
      <c r="L29" s="175" t="s">
        <v>8</v>
      </c>
      <c r="M29" s="175" t="s">
        <v>8</v>
      </c>
      <c r="N29" s="175">
        <v>935</v>
      </c>
      <c r="O29" s="95"/>
      <c r="P29" s="95"/>
      <c r="Q29" s="95"/>
      <c r="R29" s="95"/>
      <c r="S29" s="95"/>
      <c r="T29" s="95"/>
      <c r="U29" s="95"/>
      <c r="V29" s="95"/>
      <c r="W29" s="95"/>
      <c r="X29" s="95"/>
      <c r="Y29" s="95"/>
      <c r="Z29" s="95"/>
      <c r="AA29" s="96"/>
    </row>
    <row r="30" spans="1:27" s="71" customFormat="1" ht="11.1" customHeight="1">
      <c r="A30" s="69">
        <f>IF(B30&lt;&gt;"",COUNTA($B$19:B30),"")</f>
        <v>12</v>
      </c>
      <c r="B30" s="78" t="s">
        <v>73</v>
      </c>
      <c r="C30" s="175">
        <v>645</v>
      </c>
      <c r="D30" s="175" t="s">
        <v>8</v>
      </c>
      <c r="E30" s="175">
        <v>617</v>
      </c>
      <c r="F30" s="175">
        <v>1</v>
      </c>
      <c r="G30" s="175">
        <v>612</v>
      </c>
      <c r="H30" s="175">
        <v>1</v>
      </c>
      <c r="I30" s="175">
        <v>4</v>
      </c>
      <c r="J30" s="175" t="s">
        <v>8</v>
      </c>
      <c r="K30" s="175" t="s">
        <v>8</v>
      </c>
      <c r="L30" s="175" t="s">
        <v>8</v>
      </c>
      <c r="M30" s="175" t="s">
        <v>8</v>
      </c>
      <c r="N30" s="175">
        <v>27</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6">
        <v>26539</v>
      </c>
      <c r="D31" s="176">
        <v>1848</v>
      </c>
      <c r="E31" s="176">
        <v>21391</v>
      </c>
      <c r="F31" s="176">
        <v>1980</v>
      </c>
      <c r="G31" s="176">
        <v>4188</v>
      </c>
      <c r="H31" s="176">
        <v>6593</v>
      </c>
      <c r="I31" s="176">
        <v>4025</v>
      </c>
      <c r="J31" s="176">
        <v>2685</v>
      </c>
      <c r="K31" s="176">
        <v>1324</v>
      </c>
      <c r="L31" s="176">
        <v>596</v>
      </c>
      <c r="M31" s="176">
        <v>849</v>
      </c>
      <c r="N31" s="176">
        <v>2451</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6">
        <v>3309777</v>
      </c>
      <c r="D32" s="176">
        <v>734732</v>
      </c>
      <c r="E32" s="176">
        <v>284974</v>
      </c>
      <c r="F32" s="176">
        <v>17095</v>
      </c>
      <c r="G32" s="176">
        <v>38798</v>
      </c>
      <c r="H32" s="176">
        <v>57444</v>
      </c>
      <c r="I32" s="176">
        <v>40127</v>
      </c>
      <c r="J32" s="176">
        <v>45788</v>
      </c>
      <c r="K32" s="176">
        <v>27987</v>
      </c>
      <c r="L32" s="176">
        <v>57735</v>
      </c>
      <c r="M32" s="176">
        <v>5749</v>
      </c>
      <c r="N32" s="176">
        <v>2284323</v>
      </c>
      <c r="O32" s="95"/>
      <c r="P32" s="95"/>
      <c r="Q32" s="95"/>
      <c r="R32" s="95"/>
      <c r="S32" s="95"/>
      <c r="T32" s="95"/>
      <c r="U32" s="95"/>
      <c r="V32" s="95"/>
      <c r="W32" s="95"/>
      <c r="X32" s="95"/>
      <c r="Y32" s="95"/>
      <c r="Z32" s="95"/>
      <c r="AA32" s="96"/>
    </row>
    <row r="33" spans="1:27" s="71" customFormat="1" ht="11.1" customHeight="1">
      <c r="A33" s="69">
        <f>IF(B33&lt;&gt;"",COUNTA($B$19:B33),"")</f>
        <v>15</v>
      </c>
      <c r="B33" s="78" t="s">
        <v>81</v>
      </c>
      <c r="C33" s="175" t="s">
        <v>8</v>
      </c>
      <c r="D33" s="175" t="s">
        <v>8</v>
      </c>
      <c r="E33" s="175" t="s">
        <v>8</v>
      </c>
      <c r="F33" s="175" t="s">
        <v>8</v>
      </c>
      <c r="G33" s="175" t="s">
        <v>8</v>
      </c>
      <c r="H33" s="175" t="s">
        <v>8</v>
      </c>
      <c r="I33" s="175" t="s">
        <v>8</v>
      </c>
      <c r="J33" s="175" t="s">
        <v>8</v>
      </c>
      <c r="K33" s="175" t="s">
        <v>8</v>
      </c>
      <c r="L33" s="175" t="s">
        <v>8</v>
      </c>
      <c r="M33" s="175" t="s">
        <v>8</v>
      </c>
      <c r="N33" s="175"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75" t="s">
        <v>8</v>
      </c>
      <c r="D34" s="175" t="s">
        <v>8</v>
      </c>
      <c r="E34" s="175" t="s">
        <v>8</v>
      </c>
      <c r="F34" s="175" t="s">
        <v>8</v>
      </c>
      <c r="G34" s="175" t="s">
        <v>8</v>
      </c>
      <c r="H34" s="175" t="s">
        <v>8</v>
      </c>
      <c r="I34" s="175" t="s">
        <v>8</v>
      </c>
      <c r="J34" s="175" t="s">
        <v>8</v>
      </c>
      <c r="K34" s="175" t="s">
        <v>8</v>
      </c>
      <c r="L34" s="175" t="s">
        <v>8</v>
      </c>
      <c r="M34" s="175" t="s">
        <v>8</v>
      </c>
      <c r="N34" s="175"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75" t="s">
        <v>8</v>
      </c>
      <c r="D35" s="175" t="s">
        <v>8</v>
      </c>
      <c r="E35" s="175" t="s">
        <v>8</v>
      </c>
      <c r="F35" s="175" t="s">
        <v>8</v>
      </c>
      <c r="G35" s="175" t="s">
        <v>8</v>
      </c>
      <c r="H35" s="175" t="s">
        <v>8</v>
      </c>
      <c r="I35" s="175" t="s">
        <v>8</v>
      </c>
      <c r="J35" s="175" t="s">
        <v>8</v>
      </c>
      <c r="K35" s="175" t="s">
        <v>8</v>
      </c>
      <c r="L35" s="175" t="s">
        <v>8</v>
      </c>
      <c r="M35" s="175" t="s">
        <v>8</v>
      </c>
      <c r="N35" s="175"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75" t="s">
        <v>8</v>
      </c>
      <c r="D36" s="175" t="s">
        <v>8</v>
      </c>
      <c r="E36" s="175" t="s">
        <v>8</v>
      </c>
      <c r="F36" s="175" t="s">
        <v>8</v>
      </c>
      <c r="G36" s="175" t="s">
        <v>8</v>
      </c>
      <c r="H36" s="175" t="s">
        <v>8</v>
      </c>
      <c r="I36" s="175" t="s">
        <v>8</v>
      </c>
      <c r="J36" s="175" t="s">
        <v>8</v>
      </c>
      <c r="K36" s="175" t="s">
        <v>8</v>
      </c>
      <c r="L36" s="175" t="s">
        <v>8</v>
      </c>
      <c r="M36" s="175" t="s">
        <v>8</v>
      </c>
      <c r="N36" s="175"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75" t="s">
        <v>8</v>
      </c>
      <c r="D37" s="175" t="s">
        <v>8</v>
      </c>
      <c r="E37" s="175" t="s">
        <v>8</v>
      </c>
      <c r="F37" s="175" t="s">
        <v>8</v>
      </c>
      <c r="G37" s="175" t="s">
        <v>8</v>
      </c>
      <c r="H37" s="175" t="s">
        <v>8</v>
      </c>
      <c r="I37" s="175" t="s">
        <v>8</v>
      </c>
      <c r="J37" s="175" t="s">
        <v>8</v>
      </c>
      <c r="K37" s="175" t="s">
        <v>8</v>
      </c>
      <c r="L37" s="175" t="s">
        <v>8</v>
      </c>
      <c r="M37" s="175" t="s">
        <v>8</v>
      </c>
      <c r="N37" s="175"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75" t="s">
        <v>8</v>
      </c>
      <c r="D38" s="175" t="s">
        <v>8</v>
      </c>
      <c r="E38" s="175" t="s">
        <v>8</v>
      </c>
      <c r="F38" s="175" t="s">
        <v>8</v>
      </c>
      <c r="G38" s="175" t="s">
        <v>8</v>
      </c>
      <c r="H38" s="175" t="s">
        <v>8</v>
      </c>
      <c r="I38" s="175" t="s">
        <v>8</v>
      </c>
      <c r="J38" s="175" t="s">
        <v>8</v>
      </c>
      <c r="K38" s="175" t="s">
        <v>8</v>
      </c>
      <c r="L38" s="175" t="s">
        <v>8</v>
      </c>
      <c r="M38" s="175" t="s">
        <v>8</v>
      </c>
      <c r="N38" s="175"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75">
        <v>988129</v>
      </c>
      <c r="D39" s="175">
        <v>213894</v>
      </c>
      <c r="E39" s="175">
        <v>8496</v>
      </c>
      <c r="F39" s="175">
        <v>464</v>
      </c>
      <c r="G39" s="175">
        <v>873</v>
      </c>
      <c r="H39" s="175">
        <v>1959</v>
      </c>
      <c r="I39" s="175">
        <v>2460</v>
      </c>
      <c r="J39" s="175">
        <v>2225</v>
      </c>
      <c r="K39" s="175">
        <v>245</v>
      </c>
      <c r="L39" s="175">
        <v>270</v>
      </c>
      <c r="M39" s="175">
        <v>66</v>
      </c>
      <c r="N39" s="175">
        <v>765673</v>
      </c>
      <c r="O39" s="95"/>
      <c r="P39" s="95"/>
      <c r="Q39" s="95"/>
      <c r="R39" s="95"/>
      <c r="S39" s="95"/>
      <c r="T39" s="95"/>
      <c r="U39" s="95"/>
      <c r="V39" s="95"/>
      <c r="W39" s="95"/>
      <c r="X39" s="95"/>
      <c r="Y39" s="95"/>
      <c r="Z39" s="95"/>
      <c r="AA39" s="96"/>
    </row>
    <row r="40" spans="1:27" s="71" customFormat="1" ht="21.6" customHeight="1">
      <c r="A40" s="69">
        <f>IF(B40&lt;&gt;"",COUNTA($B$19:B40),"")</f>
        <v>22</v>
      </c>
      <c r="B40" s="79" t="s">
        <v>85</v>
      </c>
      <c r="C40" s="175">
        <v>297329</v>
      </c>
      <c r="D40" s="175">
        <v>51348</v>
      </c>
      <c r="E40" s="175">
        <v>720</v>
      </c>
      <c r="F40" s="175" t="s">
        <v>8</v>
      </c>
      <c r="G40" s="175" t="s">
        <v>8</v>
      </c>
      <c r="H40" s="175">
        <v>18</v>
      </c>
      <c r="I40" s="175">
        <v>25</v>
      </c>
      <c r="J40" s="175">
        <v>105</v>
      </c>
      <c r="K40" s="175">
        <v>278</v>
      </c>
      <c r="L40" s="175">
        <v>294</v>
      </c>
      <c r="M40" s="175" t="s">
        <v>8</v>
      </c>
      <c r="N40" s="175">
        <v>245260</v>
      </c>
      <c r="O40" s="95"/>
      <c r="P40" s="95"/>
      <c r="Q40" s="95"/>
      <c r="R40" s="95"/>
      <c r="S40" s="95"/>
      <c r="T40" s="95"/>
      <c r="U40" s="95"/>
      <c r="V40" s="95"/>
      <c r="W40" s="95"/>
      <c r="X40" s="95"/>
      <c r="Y40" s="95"/>
      <c r="Z40" s="95"/>
      <c r="AA40" s="96"/>
    </row>
    <row r="41" spans="1:27" s="71" customFormat="1" ht="11.1" customHeight="1">
      <c r="A41" s="69">
        <f>IF(B41&lt;&gt;"",COUNTA($B$19:B41),"")</f>
        <v>23</v>
      </c>
      <c r="B41" s="78" t="s">
        <v>86</v>
      </c>
      <c r="C41" s="175">
        <v>4006</v>
      </c>
      <c r="D41" s="175">
        <v>356</v>
      </c>
      <c r="E41" s="175">
        <v>3055</v>
      </c>
      <c r="F41" s="175">
        <v>252</v>
      </c>
      <c r="G41" s="175">
        <v>216</v>
      </c>
      <c r="H41" s="175">
        <v>1141</v>
      </c>
      <c r="I41" s="175">
        <v>429</v>
      </c>
      <c r="J41" s="175">
        <v>238</v>
      </c>
      <c r="K41" s="175">
        <v>766</v>
      </c>
      <c r="L41" s="175">
        <v>13</v>
      </c>
      <c r="M41" s="175">
        <v>244</v>
      </c>
      <c r="N41" s="175">
        <v>350</v>
      </c>
      <c r="O41" s="95"/>
      <c r="P41" s="95"/>
      <c r="Q41" s="95"/>
      <c r="R41" s="95"/>
      <c r="S41" s="95"/>
      <c r="T41" s="95"/>
      <c r="U41" s="95"/>
      <c r="V41" s="95"/>
      <c r="W41" s="95"/>
      <c r="X41" s="95"/>
      <c r="Y41" s="95"/>
      <c r="Z41" s="95"/>
      <c r="AA41" s="96"/>
    </row>
    <row r="42" spans="1:27" s="71" customFormat="1" ht="11.1" customHeight="1">
      <c r="A42" s="69">
        <f>IF(B42&lt;&gt;"",COUNTA($B$19:B42),"")</f>
        <v>24</v>
      </c>
      <c r="B42" s="78" t="s">
        <v>87</v>
      </c>
      <c r="C42" s="175">
        <v>1053674</v>
      </c>
      <c r="D42" s="175">
        <v>138329</v>
      </c>
      <c r="E42" s="175">
        <v>111561</v>
      </c>
      <c r="F42" s="175">
        <v>4620</v>
      </c>
      <c r="G42" s="175">
        <v>18055</v>
      </c>
      <c r="H42" s="175">
        <v>25220</v>
      </c>
      <c r="I42" s="175">
        <v>20176</v>
      </c>
      <c r="J42" s="175">
        <v>14849</v>
      </c>
      <c r="K42" s="175">
        <v>20596</v>
      </c>
      <c r="L42" s="175">
        <v>8045</v>
      </c>
      <c r="M42" s="175">
        <v>4600</v>
      </c>
      <c r="N42" s="175">
        <v>799185</v>
      </c>
      <c r="O42" s="95"/>
      <c r="P42" s="95"/>
      <c r="Q42" s="95"/>
      <c r="R42" s="95"/>
      <c r="S42" s="95"/>
      <c r="T42" s="95"/>
      <c r="U42" s="95"/>
      <c r="V42" s="95"/>
      <c r="W42" s="95"/>
      <c r="X42" s="95"/>
      <c r="Y42" s="95"/>
      <c r="Z42" s="95"/>
      <c r="AA42" s="96"/>
    </row>
    <row r="43" spans="1:27" s="71" customFormat="1" ht="11.1" customHeight="1">
      <c r="A43" s="69">
        <f>IF(B43&lt;&gt;"",COUNTA($B$19:B43),"")</f>
        <v>25</v>
      </c>
      <c r="B43" s="78" t="s">
        <v>73</v>
      </c>
      <c r="C43" s="175">
        <v>328973</v>
      </c>
      <c r="D43" s="175">
        <v>2889</v>
      </c>
      <c r="E43" s="175">
        <v>99726</v>
      </c>
      <c r="F43" s="175">
        <v>4349</v>
      </c>
      <c r="G43" s="175">
        <v>16060</v>
      </c>
      <c r="H43" s="175">
        <v>21967</v>
      </c>
      <c r="I43" s="175">
        <v>18040</v>
      </c>
      <c r="J43" s="175">
        <v>12412</v>
      </c>
      <c r="K43" s="175">
        <v>19471</v>
      </c>
      <c r="L43" s="175">
        <v>7429</v>
      </c>
      <c r="M43" s="175">
        <v>4407</v>
      </c>
      <c r="N43" s="175">
        <v>221951</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6">
        <v>2014165</v>
      </c>
      <c r="D44" s="176">
        <v>401039</v>
      </c>
      <c r="E44" s="176">
        <v>24106</v>
      </c>
      <c r="F44" s="176">
        <v>988</v>
      </c>
      <c r="G44" s="176">
        <v>3084</v>
      </c>
      <c r="H44" s="176">
        <v>6370</v>
      </c>
      <c r="I44" s="176">
        <v>5050</v>
      </c>
      <c r="J44" s="176">
        <v>5005</v>
      </c>
      <c r="K44" s="176">
        <v>2415</v>
      </c>
      <c r="L44" s="176">
        <v>1193</v>
      </c>
      <c r="M44" s="176">
        <v>503</v>
      </c>
      <c r="N44" s="176">
        <v>1588517</v>
      </c>
      <c r="O44" s="95"/>
      <c r="P44" s="95"/>
      <c r="Q44" s="95"/>
      <c r="R44" s="95"/>
      <c r="S44" s="95"/>
      <c r="T44" s="95"/>
      <c r="U44" s="95"/>
      <c r="V44" s="95"/>
      <c r="W44" s="95"/>
      <c r="X44" s="95"/>
      <c r="Y44" s="95"/>
      <c r="Z44" s="95"/>
      <c r="AA44" s="96"/>
    </row>
    <row r="45" spans="1:27" s="87" customFormat="1" ht="11.1" customHeight="1">
      <c r="A45" s="69">
        <f>IF(B45&lt;&gt;"",COUNTA($B$19:B45),"")</f>
        <v>27</v>
      </c>
      <c r="B45" s="78" t="s">
        <v>89</v>
      </c>
      <c r="C45" s="175">
        <v>11616</v>
      </c>
      <c r="D45" s="175">
        <v>1312</v>
      </c>
      <c r="E45" s="175">
        <v>7411</v>
      </c>
      <c r="F45" s="175">
        <v>727</v>
      </c>
      <c r="G45" s="175">
        <v>1495</v>
      </c>
      <c r="H45" s="175">
        <v>1679</v>
      </c>
      <c r="I45" s="175">
        <v>2016</v>
      </c>
      <c r="J45" s="175">
        <v>488</v>
      </c>
      <c r="K45" s="175">
        <v>976</v>
      </c>
      <c r="L45" s="175">
        <v>30</v>
      </c>
      <c r="M45" s="175">
        <v>1070</v>
      </c>
      <c r="N45" s="175">
        <v>1824</v>
      </c>
      <c r="O45" s="97"/>
      <c r="P45" s="97"/>
      <c r="Q45" s="97"/>
      <c r="R45" s="97"/>
      <c r="S45" s="97"/>
      <c r="T45" s="97"/>
      <c r="U45" s="97"/>
      <c r="V45" s="97"/>
      <c r="W45" s="97"/>
      <c r="X45" s="97"/>
      <c r="Y45" s="97"/>
      <c r="Z45" s="97"/>
      <c r="AA45" s="98"/>
    </row>
    <row r="46" spans="1:27" s="87" customFormat="1" ht="11.1" customHeight="1">
      <c r="A46" s="69">
        <f>IF(B46&lt;&gt;"",COUNTA($B$19:B46),"")</f>
        <v>28</v>
      </c>
      <c r="B46" s="78" t="s">
        <v>90</v>
      </c>
      <c r="C46" s="175" t="s">
        <v>8</v>
      </c>
      <c r="D46" s="175" t="s">
        <v>8</v>
      </c>
      <c r="E46" s="175" t="s">
        <v>8</v>
      </c>
      <c r="F46" s="175" t="s">
        <v>8</v>
      </c>
      <c r="G46" s="175" t="s">
        <v>8</v>
      </c>
      <c r="H46" s="175" t="s">
        <v>8</v>
      </c>
      <c r="I46" s="175" t="s">
        <v>8</v>
      </c>
      <c r="J46" s="175" t="s">
        <v>8</v>
      </c>
      <c r="K46" s="175" t="s">
        <v>8</v>
      </c>
      <c r="L46" s="175" t="s">
        <v>8</v>
      </c>
      <c r="M46" s="175" t="s">
        <v>8</v>
      </c>
      <c r="N46" s="175"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75">
        <v>2273</v>
      </c>
      <c r="D47" s="175">
        <v>314</v>
      </c>
      <c r="E47" s="175">
        <v>1672</v>
      </c>
      <c r="F47" s="175">
        <v>347</v>
      </c>
      <c r="G47" s="175">
        <v>756</v>
      </c>
      <c r="H47" s="175">
        <v>90</v>
      </c>
      <c r="I47" s="175">
        <v>172</v>
      </c>
      <c r="J47" s="175">
        <v>268</v>
      </c>
      <c r="K47" s="175">
        <v>39</v>
      </c>
      <c r="L47" s="175" t="s">
        <v>8</v>
      </c>
      <c r="M47" s="175">
        <v>3</v>
      </c>
      <c r="N47" s="175">
        <v>284</v>
      </c>
      <c r="O47" s="97"/>
      <c r="P47" s="97"/>
      <c r="Q47" s="97"/>
      <c r="R47" s="97"/>
      <c r="S47" s="97"/>
      <c r="T47" s="97"/>
      <c r="U47" s="97"/>
      <c r="V47" s="97"/>
      <c r="W47" s="97"/>
      <c r="X47" s="97"/>
      <c r="Y47" s="97"/>
      <c r="Z47" s="97"/>
      <c r="AA47" s="98"/>
    </row>
    <row r="48" spans="1:27" s="87" customFormat="1" ht="11.1" customHeight="1">
      <c r="A48" s="69">
        <f>IF(B48&lt;&gt;"",COUNTA($B$19:B48),"")</f>
        <v>30</v>
      </c>
      <c r="B48" s="78" t="s">
        <v>73</v>
      </c>
      <c r="C48" s="175">
        <v>645</v>
      </c>
      <c r="D48" s="175" t="s">
        <v>8</v>
      </c>
      <c r="E48" s="175">
        <v>617</v>
      </c>
      <c r="F48" s="175">
        <v>1</v>
      </c>
      <c r="G48" s="175">
        <v>612</v>
      </c>
      <c r="H48" s="175">
        <v>1</v>
      </c>
      <c r="I48" s="175">
        <v>4</v>
      </c>
      <c r="J48" s="175" t="s">
        <v>8</v>
      </c>
      <c r="K48" s="175" t="s">
        <v>8</v>
      </c>
      <c r="L48" s="175" t="s">
        <v>8</v>
      </c>
      <c r="M48" s="175" t="s">
        <v>8</v>
      </c>
      <c r="N48" s="175">
        <v>27</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6">
        <v>13245</v>
      </c>
      <c r="D49" s="176">
        <v>1626</v>
      </c>
      <c r="E49" s="176">
        <v>8466</v>
      </c>
      <c r="F49" s="176">
        <v>1073</v>
      </c>
      <c r="G49" s="176">
        <v>1639</v>
      </c>
      <c r="H49" s="176">
        <v>1769</v>
      </c>
      <c r="I49" s="176">
        <v>2184</v>
      </c>
      <c r="J49" s="176">
        <v>756</v>
      </c>
      <c r="K49" s="176">
        <v>1015</v>
      </c>
      <c r="L49" s="176">
        <v>30</v>
      </c>
      <c r="M49" s="176">
        <v>1073</v>
      </c>
      <c r="N49" s="176">
        <v>2081</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6">
        <v>2027410</v>
      </c>
      <c r="D50" s="176">
        <v>402665</v>
      </c>
      <c r="E50" s="176">
        <v>32571</v>
      </c>
      <c r="F50" s="176">
        <v>2061</v>
      </c>
      <c r="G50" s="176">
        <v>4724</v>
      </c>
      <c r="H50" s="176">
        <v>8139</v>
      </c>
      <c r="I50" s="176">
        <v>7234</v>
      </c>
      <c r="J50" s="176">
        <v>5760</v>
      </c>
      <c r="K50" s="176">
        <v>3430</v>
      </c>
      <c r="L50" s="176">
        <v>1223</v>
      </c>
      <c r="M50" s="176">
        <v>1576</v>
      </c>
      <c r="N50" s="176">
        <v>1590598</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6">
        <v>-1282367</v>
      </c>
      <c r="D51" s="176">
        <v>-332067</v>
      </c>
      <c r="E51" s="176">
        <v>-252403</v>
      </c>
      <c r="F51" s="176">
        <v>-15034</v>
      </c>
      <c r="G51" s="176">
        <v>-34074</v>
      </c>
      <c r="H51" s="176">
        <v>-49305</v>
      </c>
      <c r="I51" s="176">
        <v>-32893</v>
      </c>
      <c r="J51" s="176">
        <v>-40028</v>
      </c>
      <c r="K51" s="176">
        <v>-24558</v>
      </c>
      <c r="L51" s="176">
        <v>-56512</v>
      </c>
      <c r="M51" s="176">
        <v>-4173</v>
      </c>
      <c r="N51" s="176">
        <v>-693725</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7">
        <v>-1269073</v>
      </c>
      <c r="D52" s="177">
        <v>-331845</v>
      </c>
      <c r="E52" s="177">
        <v>-239478</v>
      </c>
      <c r="F52" s="177">
        <v>-14126</v>
      </c>
      <c r="G52" s="177">
        <v>-31526</v>
      </c>
      <c r="H52" s="177">
        <v>-44481</v>
      </c>
      <c r="I52" s="177">
        <v>-31053</v>
      </c>
      <c r="J52" s="177">
        <v>-38098</v>
      </c>
      <c r="K52" s="177">
        <v>-24249</v>
      </c>
      <c r="L52" s="177">
        <v>-55946</v>
      </c>
      <c r="M52" s="177">
        <v>-4396</v>
      </c>
      <c r="N52" s="177">
        <v>-693355</v>
      </c>
      <c r="O52" s="97"/>
      <c r="P52" s="97"/>
      <c r="Q52" s="97"/>
      <c r="R52" s="97"/>
      <c r="S52" s="97"/>
      <c r="T52" s="97"/>
      <c r="U52" s="97"/>
      <c r="V52" s="97"/>
      <c r="W52" s="97"/>
      <c r="X52" s="97"/>
      <c r="Y52" s="97"/>
      <c r="Z52" s="97"/>
      <c r="AA52" s="98"/>
    </row>
    <row r="53" spans="1:27" s="87" customFormat="1" ht="18" customHeight="1">
      <c r="A53" s="69">
        <f>IF(B53&lt;&gt;"",COUNTA($B$19:B53),"")</f>
        <v>35</v>
      </c>
      <c r="B53" s="78" t="s">
        <v>96</v>
      </c>
      <c r="C53" s="175">
        <v>1000</v>
      </c>
      <c r="D53" s="175" t="s">
        <v>8</v>
      </c>
      <c r="E53" s="175">
        <v>1000</v>
      </c>
      <c r="F53" s="175" t="s">
        <v>8</v>
      </c>
      <c r="G53" s="175" t="s">
        <v>8</v>
      </c>
      <c r="H53" s="175" t="s">
        <v>8</v>
      </c>
      <c r="I53" s="175">
        <v>1000</v>
      </c>
      <c r="J53" s="175" t="s">
        <v>8</v>
      </c>
      <c r="K53" s="175" t="s">
        <v>8</v>
      </c>
      <c r="L53" s="175" t="s">
        <v>8</v>
      </c>
      <c r="M53" s="175" t="s">
        <v>8</v>
      </c>
      <c r="N53" s="175" t="s">
        <v>8</v>
      </c>
      <c r="O53" s="97"/>
      <c r="P53" s="97"/>
      <c r="Q53" s="97"/>
      <c r="R53" s="97"/>
      <c r="S53" s="97"/>
      <c r="T53" s="97"/>
      <c r="U53" s="97"/>
      <c r="V53" s="97"/>
      <c r="W53" s="97"/>
      <c r="X53" s="97"/>
      <c r="Y53" s="97"/>
      <c r="Z53" s="97"/>
      <c r="AA53" s="98"/>
    </row>
    <row r="54" spans="1:27" ht="11.1" customHeight="1">
      <c r="A54" s="69">
        <f>IF(B54&lt;&gt;"",COUNTA($B$19:B54),"")</f>
        <v>36</v>
      </c>
      <c r="B54" s="78" t="s">
        <v>97</v>
      </c>
      <c r="C54" s="175">
        <v>745</v>
      </c>
      <c r="D54" s="175" t="s">
        <v>8</v>
      </c>
      <c r="E54" s="175">
        <v>664</v>
      </c>
      <c r="F54" s="175">
        <v>3</v>
      </c>
      <c r="G54" s="175">
        <v>219</v>
      </c>
      <c r="H54" s="175">
        <v>195</v>
      </c>
      <c r="I54" s="175">
        <v>156</v>
      </c>
      <c r="J54" s="175">
        <v>90</v>
      </c>
      <c r="K54" s="175" t="s">
        <v>8</v>
      </c>
      <c r="L54" s="175" t="s">
        <v>8</v>
      </c>
      <c r="M54" s="175">
        <v>81</v>
      </c>
      <c r="N54" s="175"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172.02</v>
      </c>
      <c r="D56" s="170">
        <v>127.5</v>
      </c>
      <c r="E56" s="170">
        <v>86.87</v>
      </c>
      <c r="F56" s="170">
        <v>57.43</v>
      </c>
      <c r="G56" s="170">
        <v>94.72</v>
      </c>
      <c r="H56" s="170">
        <v>97.96</v>
      </c>
      <c r="I56" s="170">
        <v>119.43</v>
      </c>
      <c r="J56" s="170">
        <v>75.760000000000005</v>
      </c>
      <c r="K56" s="170">
        <v>154.56</v>
      </c>
      <c r="L56" s="170">
        <v>39.25</v>
      </c>
      <c r="M56" s="170">
        <v>10.5</v>
      </c>
      <c r="N56" s="170">
        <v>89.49</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81.27</v>
      </c>
      <c r="D57" s="170">
        <v>42.15</v>
      </c>
      <c r="E57" s="170">
        <v>16.28</v>
      </c>
      <c r="F57" s="170">
        <v>11.49</v>
      </c>
      <c r="G57" s="170">
        <v>17.850000000000001</v>
      </c>
      <c r="H57" s="170">
        <v>21.49</v>
      </c>
      <c r="I57" s="170">
        <v>18.71</v>
      </c>
      <c r="J57" s="170">
        <v>14.89</v>
      </c>
      <c r="K57" s="170">
        <v>30.02</v>
      </c>
      <c r="L57" s="170">
        <v>5.66</v>
      </c>
      <c r="M57" s="170">
        <v>1.0900000000000001</v>
      </c>
      <c r="N57" s="170">
        <v>73.64</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v>1188.18</v>
      </c>
      <c r="D58" s="170">
        <v>1410.84</v>
      </c>
      <c r="E58" s="170" t="s">
        <v>8</v>
      </c>
      <c r="F58" s="170" t="s">
        <v>8</v>
      </c>
      <c r="G58" s="170" t="s">
        <v>8</v>
      </c>
      <c r="H58" s="170" t="s">
        <v>8</v>
      </c>
      <c r="I58" s="170" t="s">
        <v>8</v>
      </c>
      <c r="J58" s="170" t="s">
        <v>8</v>
      </c>
      <c r="K58" s="170" t="s">
        <v>8</v>
      </c>
      <c r="L58" s="170" t="s">
        <v>8</v>
      </c>
      <c r="M58" s="170" t="s">
        <v>8</v>
      </c>
      <c r="N58" s="170">
        <v>1135.25</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0.16</v>
      </c>
      <c r="D59" s="170" t="s">
        <v>8</v>
      </c>
      <c r="E59" s="170">
        <v>0.2</v>
      </c>
      <c r="F59" s="170" t="s">
        <v>8</v>
      </c>
      <c r="G59" s="170">
        <v>0.54</v>
      </c>
      <c r="H59" s="170">
        <v>0.49</v>
      </c>
      <c r="I59" s="170">
        <v>0.24</v>
      </c>
      <c r="J59" s="170">
        <v>0.03</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851.01</v>
      </c>
      <c r="D60" s="170">
        <v>850.61</v>
      </c>
      <c r="E60" s="170">
        <v>182.07</v>
      </c>
      <c r="F60" s="170">
        <v>173.9</v>
      </c>
      <c r="G60" s="170">
        <v>184.28</v>
      </c>
      <c r="H60" s="170">
        <v>185.81</v>
      </c>
      <c r="I60" s="170">
        <v>183.48</v>
      </c>
      <c r="J60" s="170">
        <v>181.4</v>
      </c>
      <c r="K60" s="170">
        <v>175.26</v>
      </c>
      <c r="L60" s="170">
        <v>182.64</v>
      </c>
      <c r="M60" s="170">
        <v>0.68</v>
      </c>
      <c r="N60" s="170">
        <v>668.63</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208.8</v>
      </c>
      <c r="D61" s="170">
        <v>9.5500000000000007</v>
      </c>
      <c r="E61" s="170">
        <v>78.34</v>
      </c>
      <c r="F61" s="170">
        <v>54.25</v>
      </c>
      <c r="G61" s="170">
        <v>94.26</v>
      </c>
      <c r="H61" s="170">
        <v>92.24</v>
      </c>
      <c r="I61" s="170">
        <v>107.24</v>
      </c>
      <c r="J61" s="170">
        <v>60.83</v>
      </c>
      <c r="K61" s="170">
        <v>151.87</v>
      </c>
      <c r="L61" s="170">
        <v>26.18</v>
      </c>
      <c r="M61" s="170">
        <v>5.81</v>
      </c>
      <c r="N61" s="170">
        <v>174.36</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2083.85</v>
      </c>
      <c r="D62" s="171">
        <v>2421.56</v>
      </c>
      <c r="E62" s="171">
        <v>207.07</v>
      </c>
      <c r="F62" s="171">
        <v>188.57</v>
      </c>
      <c r="G62" s="171">
        <v>203.13</v>
      </c>
      <c r="H62" s="171">
        <v>213.51</v>
      </c>
      <c r="I62" s="171">
        <v>214.62</v>
      </c>
      <c r="J62" s="171">
        <v>211.25</v>
      </c>
      <c r="K62" s="171">
        <v>207.98</v>
      </c>
      <c r="L62" s="171">
        <v>201.37</v>
      </c>
      <c r="M62" s="171">
        <v>6.46</v>
      </c>
      <c r="N62" s="171">
        <v>1792.64</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15.93</v>
      </c>
      <c r="D63" s="170">
        <v>3.32</v>
      </c>
      <c r="E63" s="170">
        <v>17.05</v>
      </c>
      <c r="F63" s="170">
        <v>24.6</v>
      </c>
      <c r="G63" s="170">
        <v>28.17</v>
      </c>
      <c r="H63" s="170">
        <v>27.3</v>
      </c>
      <c r="I63" s="170">
        <v>23.16</v>
      </c>
      <c r="J63" s="170">
        <v>12.83</v>
      </c>
      <c r="K63" s="170">
        <v>10.3</v>
      </c>
      <c r="L63" s="170">
        <v>2.1</v>
      </c>
      <c r="M63" s="170">
        <v>1.1200000000000001</v>
      </c>
      <c r="N63" s="170">
        <v>1.21</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11.8</v>
      </c>
      <c r="D64" s="170">
        <v>2.5299999999999998</v>
      </c>
      <c r="E64" s="170">
        <v>13.3</v>
      </c>
      <c r="F64" s="170">
        <v>18.79</v>
      </c>
      <c r="G64" s="170">
        <v>23.67</v>
      </c>
      <c r="H64" s="170">
        <v>24.14</v>
      </c>
      <c r="I64" s="170">
        <v>17.739999999999998</v>
      </c>
      <c r="J64" s="170">
        <v>10.039999999999999</v>
      </c>
      <c r="K64" s="170">
        <v>2.37</v>
      </c>
      <c r="L64" s="170">
        <v>1.07</v>
      </c>
      <c r="M64" s="170">
        <v>1.03</v>
      </c>
      <c r="N64" s="170">
        <v>0.09</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1.32</v>
      </c>
      <c r="D66" s="170">
        <v>2.79</v>
      </c>
      <c r="E66" s="170">
        <v>0.24</v>
      </c>
      <c r="F66" s="170">
        <v>0.11</v>
      </c>
      <c r="G66" s="170" t="s">
        <v>8</v>
      </c>
      <c r="H66" s="170">
        <v>0.39</v>
      </c>
      <c r="I66" s="170">
        <v>0.79</v>
      </c>
      <c r="J66" s="170">
        <v>0.33</v>
      </c>
      <c r="K66" s="170">
        <v>0.03</v>
      </c>
      <c r="L66" s="170" t="s">
        <v>8</v>
      </c>
      <c r="M66" s="170" t="s">
        <v>8</v>
      </c>
      <c r="N66" s="170">
        <v>0.73</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0.41</v>
      </c>
      <c r="D67" s="170" t="s">
        <v>8</v>
      </c>
      <c r="E67" s="170">
        <v>0.49</v>
      </c>
      <c r="F67" s="170">
        <v>0.01</v>
      </c>
      <c r="G67" s="170">
        <v>3.59</v>
      </c>
      <c r="H67" s="170" t="s">
        <v>8</v>
      </c>
      <c r="I67" s="170">
        <v>0.02</v>
      </c>
      <c r="J67" s="170" t="s">
        <v>8</v>
      </c>
      <c r="K67" s="170" t="s">
        <v>8</v>
      </c>
      <c r="L67" s="170" t="s">
        <v>8</v>
      </c>
      <c r="M67" s="170" t="s">
        <v>8</v>
      </c>
      <c r="N67" s="170">
        <v>0.02</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16.84</v>
      </c>
      <c r="D68" s="171">
        <v>6.11</v>
      </c>
      <c r="E68" s="171">
        <v>16.8</v>
      </c>
      <c r="F68" s="171">
        <v>24.7</v>
      </c>
      <c r="G68" s="171">
        <v>24.58</v>
      </c>
      <c r="H68" s="171">
        <v>27.68</v>
      </c>
      <c r="I68" s="171">
        <v>23.93</v>
      </c>
      <c r="J68" s="171">
        <v>13.16</v>
      </c>
      <c r="K68" s="171">
        <v>10.33</v>
      </c>
      <c r="L68" s="171">
        <v>2.1</v>
      </c>
      <c r="M68" s="171">
        <v>1.1200000000000001</v>
      </c>
      <c r="N68" s="171">
        <v>1.93</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2100.6999999999998</v>
      </c>
      <c r="D69" s="171">
        <v>2427.66</v>
      </c>
      <c r="E69" s="171">
        <v>223.88</v>
      </c>
      <c r="F69" s="171">
        <v>213.27</v>
      </c>
      <c r="G69" s="171">
        <v>227.71</v>
      </c>
      <c r="H69" s="171">
        <v>241.2</v>
      </c>
      <c r="I69" s="171">
        <v>238.54</v>
      </c>
      <c r="J69" s="171">
        <v>224.41</v>
      </c>
      <c r="K69" s="171">
        <v>218.3</v>
      </c>
      <c r="L69" s="171">
        <v>203.47</v>
      </c>
      <c r="M69" s="171">
        <v>7.58</v>
      </c>
      <c r="N69" s="171">
        <v>1794.56</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627.16</v>
      </c>
      <c r="D76" s="170">
        <v>706.74</v>
      </c>
      <c r="E76" s="170">
        <v>6.67</v>
      </c>
      <c r="F76" s="170">
        <v>5.79</v>
      </c>
      <c r="G76" s="170">
        <v>5.12</v>
      </c>
      <c r="H76" s="170">
        <v>8.2200000000000006</v>
      </c>
      <c r="I76" s="170">
        <v>14.62</v>
      </c>
      <c r="J76" s="170">
        <v>10.9</v>
      </c>
      <c r="K76" s="170">
        <v>1.91</v>
      </c>
      <c r="L76" s="170">
        <v>0.95</v>
      </c>
      <c r="M76" s="170">
        <v>0.09</v>
      </c>
      <c r="N76" s="170">
        <v>601.51</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188.71</v>
      </c>
      <c r="D77" s="170">
        <v>169.66</v>
      </c>
      <c r="E77" s="170">
        <v>0.56999999999999995</v>
      </c>
      <c r="F77" s="170" t="s">
        <v>8</v>
      </c>
      <c r="G77" s="170" t="s">
        <v>8</v>
      </c>
      <c r="H77" s="170">
        <v>7.0000000000000007E-2</v>
      </c>
      <c r="I77" s="170">
        <v>0.15</v>
      </c>
      <c r="J77" s="170">
        <v>0.51</v>
      </c>
      <c r="K77" s="170">
        <v>2.17</v>
      </c>
      <c r="L77" s="170">
        <v>1.04</v>
      </c>
      <c r="M77" s="170" t="s">
        <v>8</v>
      </c>
      <c r="N77" s="170">
        <v>192.68</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2.54</v>
      </c>
      <c r="D78" s="170">
        <v>1.18</v>
      </c>
      <c r="E78" s="170">
        <v>2.4</v>
      </c>
      <c r="F78" s="170">
        <v>3.15</v>
      </c>
      <c r="G78" s="170">
        <v>1.27</v>
      </c>
      <c r="H78" s="170">
        <v>4.79</v>
      </c>
      <c r="I78" s="170">
        <v>2.5499999999999998</v>
      </c>
      <c r="J78" s="170">
        <v>1.17</v>
      </c>
      <c r="K78" s="170">
        <v>5.98</v>
      </c>
      <c r="L78" s="170">
        <v>0.04</v>
      </c>
      <c r="M78" s="170">
        <v>0.32</v>
      </c>
      <c r="N78" s="170">
        <v>0.28000000000000003</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668.76</v>
      </c>
      <c r="D79" s="170">
        <v>457.06</v>
      </c>
      <c r="E79" s="170">
        <v>87.64</v>
      </c>
      <c r="F79" s="170">
        <v>57.64</v>
      </c>
      <c r="G79" s="170">
        <v>105.97</v>
      </c>
      <c r="H79" s="170">
        <v>105.9</v>
      </c>
      <c r="I79" s="170">
        <v>119.94</v>
      </c>
      <c r="J79" s="170">
        <v>72.77</v>
      </c>
      <c r="K79" s="170">
        <v>160.65</v>
      </c>
      <c r="L79" s="170">
        <v>28.35</v>
      </c>
      <c r="M79" s="170">
        <v>6.06</v>
      </c>
      <c r="N79" s="170">
        <v>627.84</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208.8</v>
      </c>
      <c r="D80" s="170">
        <v>9.5500000000000007</v>
      </c>
      <c r="E80" s="170">
        <v>78.34</v>
      </c>
      <c r="F80" s="170">
        <v>54.25</v>
      </c>
      <c r="G80" s="170">
        <v>94.26</v>
      </c>
      <c r="H80" s="170">
        <v>92.24</v>
      </c>
      <c r="I80" s="170">
        <v>107.24</v>
      </c>
      <c r="J80" s="170">
        <v>60.83</v>
      </c>
      <c r="K80" s="170">
        <v>151.87</v>
      </c>
      <c r="L80" s="170">
        <v>26.18</v>
      </c>
      <c r="M80" s="170">
        <v>5.81</v>
      </c>
      <c r="N80" s="170">
        <v>174.36</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1278.3800000000001</v>
      </c>
      <c r="D81" s="171">
        <v>1325.09</v>
      </c>
      <c r="E81" s="171">
        <v>18.940000000000001</v>
      </c>
      <c r="F81" s="171">
        <v>12.33</v>
      </c>
      <c r="G81" s="171">
        <v>18.100000000000001</v>
      </c>
      <c r="H81" s="171">
        <v>26.75</v>
      </c>
      <c r="I81" s="171">
        <v>30.02</v>
      </c>
      <c r="J81" s="171">
        <v>24.53</v>
      </c>
      <c r="K81" s="171">
        <v>18.829999999999998</v>
      </c>
      <c r="L81" s="171">
        <v>4.21</v>
      </c>
      <c r="M81" s="171">
        <v>0.66</v>
      </c>
      <c r="N81" s="171">
        <v>1247.94</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7.37</v>
      </c>
      <c r="D82" s="170">
        <v>4.33</v>
      </c>
      <c r="E82" s="170">
        <v>5.82</v>
      </c>
      <c r="F82" s="170">
        <v>9.06</v>
      </c>
      <c r="G82" s="170">
        <v>8.77</v>
      </c>
      <c r="H82" s="170">
        <v>7.05</v>
      </c>
      <c r="I82" s="170">
        <v>11.99</v>
      </c>
      <c r="J82" s="170">
        <v>2.39</v>
      </c>
      <c r="K82" s="170">
        <v>7.62</v>
      </c>
      <c r="L82" s="170">
        <v>0.11</v>
      </c>
      <c r="M82" s="170">
        <v>1.41</v>
      </c>
      <c r="N82" s="170">
        <v>1.43</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1.44</v>
      </c>
      <c r="D84" s="170">
        <v>1.04</v>
      </c>
      <c r="E84" s="170">
        <v>1.31</v>
      </c>
      <c r="F84" s="170">
        <v>4.33</v>
      </c>
      <c r="G84" s="170">
        <v>4.4400000000000004</v>
      </c>
      <c r="H84" s="170">
        <v>0.38</v>
      </c>
      <c r="I84" s="170">
        <v>1.02</v>
      </c>
      <c r="J84" s="170">
        <v>1.31</v>
      </c>
      <c r="K84" s="170">
        <v>0.3</v>
      </c>
      <c r="L84" s="170" t="s">
        <v>8</v>
      </c>
      <c r="M84" s="170" t="s">
        <v>8</v>
      </c>
      <c r="N84" s="170">
        <v>0.22</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0.41</v>
      </c>
      <c r="D85" s="170" t="s">
        <v>8</v>
      </c>
      <c r="E85" s="170">
        <v>0.49</v>
      </c>
      <c r="F85" s="170">
        <v>0.01</v>
      </c>
      <c r="G85" s="170">
        <v>3.59</v>
      </c>
      <c r="H85" s="170" t="s">
        <v>8</v>
      </c>
      <c r="I85" s="170">
        <v>0.02</v>
      </c>
      <c r="J85" s="170" t="s">
        <v>8</v>
      </c>
      <c r="K85" s="170" t="s">
        <v>8</v>
      </c>
      <c r="L85" s="170" t="s">
        <v>8</v>
      </c>
      <c r="M85" s="170" t="s">
        <v>8</v>
      </c>
      <c r="N85" s="170">
        <v>0.02</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8.41</v>
      </c>
      <c r="D86" s="171">
        <v>5.37</v>
      </c>
      <c r="E86" s="171">
        <v>6.65</v>
      </c>
      <c r="F86" s="171">
        <v>13.38</v>
      </c>
      <c r="G86" s="171">
        <v>9.6199999999999992</v>
      </c>
      <c r="H86" s="171">
        <v>7.43</v>
      </c>
      <c r="I86" s="171">
        <v>12.99</v>
      </c>
      <c r="J86" s="171">
        <v>3.7</v>
      </c>
      <c r="K86" s="171">
        <v>7.92</v>
      </c>
      <c r="L86" s="171">
        <v>0.11</v>
      </c>
      <c r="M86" s="171">
        <v>1.41</v>
      </c>
      <c r="N86" s="171">
        <v>1.63</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1286.78</v>
      </c>
      <c r="D87" s="171">
        <v>1330.46</v>
      </c>
      <c r="E87" s="171">
        <v>25.59</v>
      </c>
      <c r="F87" s="171">
        <v>25.71</v>
      </c>
      <c r="G87" s="171">
        <v>27.72</v>
      </c>
      <c r="H87" s="171">
        <v>34.17</v>
      </c>
      <c r="I87" s="171">
        <v>43</v>
      </c>
      <c r="J87" s="171">
        <v>28.23</v>
      </c>
      <c r="K87" s="171">
        <v>26.75</v>
      </c>
      <c r="L87" s="171">
        <v>4.3099999999999996</v>
      </c>
      <c r="M87" s="171">
        <v>2.08</v>
      </c>
      <c r="N87" s="171">
        <v>1249.57</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-813.91</v>
      </c>
      <c r="D88" s="171">
        <v>-1097.2</v>
      </c>
      <c r="E88" s="171">
        <v>-198.29</v>
      </c>
      <c r="F88" s="171">
        <v>-187.56</v>
      </c>
      <c r="G88" s="171">
        <v>-199.99</v>
      </c>
      <c r="H88" s="171">
        <v>-207.02</v>
      </c>
      <c r="I88" s="171">
        <v>-195.54</v>
      </c>
      <c r="J88" s="171">
        <v>-196.18</v>
      </c>
      <c r="K88" s="171">
        <v>-191.55</v>
      </c>
      <c r="L88" s="171">
        <v>-199.16</v>
      </c>
      <c r="M88" s="171">
        <v>-5.5</v>
      </c>
      <c r="N88" s="171">
        <v>-544.99</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-805.47</v>
      </c>
      <c r="D89" s="172">
        <v>-1096.46</v>
      </c>
      <c r="E89" s="172">
        <v>-188.13</v>
      </c>
      <c r="F89" s="172">
        <v>-176.24</v>
      </c>
      <c r="G89" s="172">
        <v>-185.03</v>
      </c>
      <c r="H89" s="172">
        <v>-186.77</v>
      </c>
      <c r="I89" s="172">
        <v>-184.6</v>
      </c>
      <c r="J89" s="172">
        <v>-186.72</v>
      </c>
      <c r="K89" s="172">
        <v>-189.14</v>
      </c>
      <c r="L89" s="172">
        <v>-197.16</v>
      </c>
      <c r="M89" s="172">
        <v>-5.79</v>
      </c>
      <c r="N89" s="172">
        <v>-544.70000000000005</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0.63</v>
      </c>
      <c r="D90" s="170" t="s">
        <v>8</v>
      </c>
      <c r="E90" s="170">
        <v>0.79</v>
      </c>
      <c r="F90" s="170" t="s">
        <v>8</v>
      </c>
      <c r="G90" s="170" t="s">
        <v>8</v>
      </c>
      <c r="H90" s="170" t="s">
        <v>8</v>
      </c>
      <c r="I90" s="170">
        <v>5.94</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0.47</v>
      </c>
      <c r="D91" s="170" t="s">
        <v>8</v>
      </c>
      <c r="E91" s="170">
        <v>0.52</v>
      </c>
      <c r="F91" s="170">
        <v>0.04</v>
      </c>
      <c r="G91" s="170">
        <v>1.29</v>
      </c>
      <c r="H91" s="170">
        <v>0.82</v>
      </c>
      <c r="I91" s="170">
        <v>0.93</v>
      </c>
      <c r="J91" s="170">
        <v>0.44</v>
      </c>
      <c r="K91" s="170" t="s">
        <v>8</v>
      </c>
      <c r="L91" s="170" t="s">
        <v>8</v>
      </c>
      <c r="M91" s="170">
        <v>0.11</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2:B3"/>
    <mergeCell ref="C2:H3"/>
    <mergeCell ref="I2:N3"/>
    <mergeCell ref="A1:B1"/>
    <mergeCell ref="C1:H1"/>
    <mergeCell ref="I1:N1"/>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43"/>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41</v>
      </c>
      <c r="B2" s="230"/>
      <c r="C2" s="231" t="s">
        <v>125</v>
      </c>
      <c r="D2" s="231"/>
      <c r="E2" s="231"/>
      <c r="F2" s="231"/>
      <c r="G2" s="231"/>
      <c r="H2" s="232"/>
      <c r="I2" s="233" t="s">
        <v>125</v>
      </c>
      <c r="J2" s="231"/>
      <c r="K2" s="231"/>
      <c r="L2" s="231"/>
      <c r="M2" s="231"/>
      <c r="N2" s="232"/>
      <c r="O2" s="93"/>
      <c r="P2" s="93"/>
      <c r="Q2" s="93"/>
      <c r="R2" s="93"/>
      <c r="S2" s="93"/>
      <c r="T2" s="93"/>
      <c r="U2" s="93"/>
      <c r="V2" s="93"/>
      <c r="W2" s="93"/>
      <c r="X2" s="93"/>
      <c r="Y2" s="93"/>
      <c r="Z2" s="93"/>
      <c r="AA2" s="93"/>
    </row>
    <row r="3" spans="1:27" s="74" customFormat="1" ht="15" customHeight="1">
      <c r="A3" s="229" t="s">
        <v>129</v>
      </c>
      <c r="B3" s="230"/>
      <c r="C3" s="231" t="s">
        <v>131</v>
      </c>
      <c r="D3" s="231"/>
      <c r="E3" s="231"/>
      <c r="F3" s="231"/>
      <c r="G3" s="231"/>
      <c r="H3" s="232"/>
      <c r="I3" s="233" t="s">
        <v>131</v>
      </c>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96559</v>
      </c>
      <c r="D19" s="163">
        <v>21672</v>
      </c>
      <c r="E19" s="163">
        <v>9059</v>
      </c>
      <c r="F19" s="163">
        <v>1</v>
      </c>
      <c r="G19" s="163">
        <v>9</v>
      </c>
      <c r="H19" s="163">
        <v>83</v>
      </c>
      <c r="I19" s="163">
        <v>1077</v>
      </c>
      <c r="J19" s="163">
        <v>2303</v>
      </c>
      <c r="K19" s="163">
        <v>1702</v>
      </c>
      <c r="L19" s="163">
        <v>3884</v>
      </c>
      <c r="M19" s="163">
        <v>3028</v>
      </c>
      <c r="N19" s="163">
        <v>62800</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105960</v>
      </c>
      <c r="D20" s="163">
        <v>12429</v>
      </c>
      <c r="E20" s="163">
        <v>1116</v>
      </c>
      <c r="F20" s="163">
        <v>10</v>
      </c>
      <c r="G20" s="163">
        <v>26</v>
      </c>
      <c r="H20" s="163">
        <v>156</v>
      </c>
      <c r="I20" s="163">
        <v>113</v>
      </c>
      <c r="J20" s="163">
        <v>143</v>
      </c>
      <c r="K20" s="163">
        <v>353</v>
      </c>
      <c r="L20" s="163">
        <v>314</v>
      </c>
      <c r="M20" s="163">
        <v>139</v>
      </c>
      <c r="N20" s="163">
        <v>92275</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v>1486581</v>
      </c>
      <c r="D21" s="163">
        <v>306849</v>
      </c>
      <c r="E21" s="163" t="s">
        <v>8</v>
      </c>
      <c r="F21" s="163" t="s">
        <v>8</v>
      </c>
      <c r="G21" s="163" t="s">
        <v>8</v>
      </c>
      <c r="H21" s="163" t="s">
        <v>8</v>
      </c>
      <c r="I21" s="163" t="s">
        <v>8</v>
      </c>
      <c r="J21" s="163" t="s">
        <v>8</v>
      </c>
      <c r="K21" s="163" t="s">
        <v>8</v>
      </c>
      <c r="L21" s="163" t="s">
        <v>8</v>
      </c>
      <c r="M21" s="163" t="s">
        <v>8</v>
      </c>
      <c r="N21" s="163">
        <v>1179733</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t="s">
        <v>8</v>
      </c>
      <c r="D22" s="163" t="s">
        <v>8</v>
      </c>
      <c r="E22" s="163" t="s">
        <v>8</v>
      </c>
      <c r="F22" s="163" t="s">
        <v>8</v>
      </c>
      <c r="G22" s="163" t="s">
        <v>8</v>
      </c>
      <c r="H22" s="163" t="s">
        <v>8</v>
      </c>
      <c r="I22" s="163" t="s">
        <v>8</v>
      </c>
      <c r="J22" s="163" t="s">
        <v>8</v>
      </c>
      <c r="K22" s="163" t="s">
        <v>8</v>
      </c>
      <c r="L22" s="163" t="s">
        <v>8</v>
      </c>
      <c r="M22" s="163" t="s">
        <v>8</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99789</v>
      </c>
      <c r="D23" s="163">
        <v>45814</v>
      </c>
      <c r="E23" s="163">
        <v>4794</v>
      </c>
      <c r="F23" s="163">
        <v>13</v>
      </c>
      <c r="G23" s="163">
        <v>24</v>
      </c>
      <c r="H23" s="163">
        <v>95</v>
      </c>
      <c r="I23" s="163">
        <v>297</v>
      </c>
      <c r="J23" s="163">
        <v>2492</v>
      </c>
      <c r="K23" s="163">
        <v>825</v>
      </c>
      <c r="L23" s="163">
        <v>1048</v>
      </c>
      <c r="M23" s="163">
        <v>198</v>
      </c>
      <c r="N23" s="163">
        <v>48983</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697</v>
      </c>
      <c r="D24" s="163">
        <v>101</v>
      </c>
      <c r="E24" s="163">
        <v>141</v>
      </c>
      <c r="F24" s="163" t="s">
        <v>8</v>
      </c>
      <c r="G24" s="163">
        <v>3</v>
      </c>
      <c r="H24" s="163" t="s">
        <v>8</v>
      </c>
      <c r="I24" s="163">
        <v>8</v>
      </c>
      <c r="J24" s="163">
        <v>8</v>
      </c>
      <c r="K24" s="163">
        <v>88</v>
      </c>
      <c r="L24" s="163">
        <v>33</v>
      </c>
      <c r="M24" s="163">
        <v>155</v>
      </c>
      <c r="N24" s="163">
        <v>300</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1788193</v>
      </c>
      <c r="D25" s="174">
        <v>386664</v>
      </c>
      <c r="E25" s="174">
        <v>14828</v>
      </c>
      <c r="F25" s="174">
        <v>24</v>
      </c>
      <c r="G25" s="174">
        <v>57</v>
      </c>
      <c r="H25" s="174">
        <v>333</v>
      </c>
      <c r="I25" s="174">
        <v>1479</v>
      </c>
      <c r="J25" s="174">
        <v>4930</v>
      </c>
      <c r="K25" s="174">
        <v>2793</v>
      </c>
      <c r="L25" s="174">
        <v>5212</v>
      </c>
      <c r="M25" s="174">
        <v>3209</v>
      </c>
      <c r="N25" s="174">
        <v>1383491</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637</v>
      </c>
      <c r="D26" s="163">
        <v>260</v>
      </c>
      <c r="E26" s="163">
        <v>238</v>
      </c>
      <c r="F26" s="163" t="s">
        <v>8</v>
      </c>
      <c r="G26" s="163" t="s">
        <v>8</v>
      </c>
      <c r="H26" s="163">
        <v>3</v>
      </c>
      <c r="I26" s="163">
        <v>235</v>
      </c>
      <c r="J26" s="163" t="s">
        <v>8</v>
      </c>
      <c r="K26" s="163" t="s">
        <v>8</v>
      </c>
      <c r="L26" s="163" t="s">
        <v>8</v>
      </c>
      <c r="M26" s="163">
        <v>15</v>
      </c>
      <c r="N26" s="163">
        <v>124</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260</v>
      </c>
      <c r="D27" s="163">
        <v>22</v>
      </c>
      <c r="E27" s="163">
        <v>235</v>
      </c>
      <c r="F27" s="163" t="s">
        <v>8</v>
      </c>
      <c r="G27" s="163" t="s">
        <v>8</v>
      </c>
      <c r="H27" s="163" t="s">
        <v>8</v>
      </c>
      <c r="I27" s="163">
        <v>235</v>
      </c>
      <c r="J27" s="163" t="s">
        <v>8</v>
      </c>
      <c r="K27" s="163" t="s">
        <v>8</v>
      </c>
      <c r="L27" s="163" t="s">
        <v>8</v>
      </c>
      <c r="M27" s="163" t="s">
        <v>8</v>
      </c>
      <c r="N27" s="163">
        <v>4</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828</v>
      </c>
      <c r="D29" s="163">
        <v>509</v>
      </c>
      <c r="E29" s="163">
        <v>1</v>
      </c>
      <c r="F29" s="163" t="s">
        <v>8</v>
      </c>
      <c r="G29" s="163" t="s">
        <v>8</v>
      </c>
      <c r="H29" s="163" t="s">
        <v>8</v>
      </c>
      <c r="I29" s="163">
        <v>1</v>
      </c>
      <c r="J29" s="163" t="s">
        <v>8</v>
      </c>
      <c r="K29" s="163" t="s">
        <v>8</v>
      </c>
      <c r="L29" s="163" t="s">
        <v>8</v>
      </c>
      <c r="M29" s="163" t="s">
        <v>8</v>
      </c>
      <c r="N29" s="163">
        <v>318</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t="s">
        <v>8</v>
      </c>
      <c r="D30" s="163" t="s">
        <v>8</v>
      </c>
      <c r="E30" s="163" t="s">
        <v>8</v>
      </c>
      <c r="F30" s="163" t="s">
        <v>8</v>
      </c>
      <c r="G30" s="163" t="s">
        <v>8</v>
      </c>
      <c r="H30" s="163" t="s">
        <v>8</v>
      </c>
      <c r="I30" s="163" t="s">
        <v>8</v>
      </c>
      <c r="J30" s="163" t="s">
        <v>8</v>
      </c>
      <c r="K30" s="163" t="s">
        <v>8</v>
      </c>
      <c r="L30" s="163" t="s">
        <v>8</v>
      </c>
      <c r="M30" s="163" t="s">
        <v>8</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1465</v>
      </c>
      <c r="D31" s="174">
        <v>769</v>
      </c>
      <c r="E31" s="174">
        <v>239</v>
      </c>
      <c r="F31" s="174" t="s">
        <v>8</v>
      </c>
      <c r="G31" s="174" t="s">
        <v>8</v>
      </c>
      <c r="H31" s="174">
        <v>3</v>
      </c>
      <c r="I31" s="174">
        <v>236</v>
      </c>
      <c r="J31" s="174" t="s">
        <v>8</v>
      </c>
      <c r="K31" s="174" t="s">
        <v>8</v>
      </c>
      <c r="L31" s="174" t="s">
        <v>8</v>
      </c>
      <c r="M31" s="174">
        <v>15</v>
      </c>
      <c r="N31" s="174">
        <v>442</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1789658</v>
      </c>
      <c r="D32" s="174">
        <v>387433</v>
      </c>
      <c r="E32" s="174">
        <v>15067</v>
      </c>
      <c r="F32" s="174">
        <v>24</v>
      </c>
      <c r="G32" s="174">
        <v>57</v>
      </c>
      <c r="H32" s="174">
        <v>336</v>
      </c>
      <c r="I32" s="174">
        <v>1715</v>
      </c>
      <c r="J32" s="174">
        <v>4930</v>
      </c>
      <c r="K32" s="174">
        <v>2793</v>
      </c>
      <c r="L32" s="174">
        <v>5212</v>
      </c>
      <c r="M32" s="174">
        <v>3224</v>
      </c>
      <c r="N32" s="174">
        <v>1383933</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433099</v>
      </c>
      <c r="D39" s="163">
        <v>102893</v>
      </c>
      <c r="E39" s="163">
        <v>2307</v>
      </c>
      <c r="F39" s="163" t="s">
        <v>8</v>
      </c>
      <c r="G39" s="163" t="s">
        <v>8</v>
      </c>
      <c r="H39" s="163" t="s">
        <v>8</v>
      </c>
      <c r="I39" s="163">
        <v>1</v>
      </c>
      <c r="J39" s="163">
        <v>2053</v>
      </c>
      <c r="K39" s="163">
        <v>38</v>
      </c>
      <c r="L39" s="163">
        <v>215</v>
      </c>
      <c r="M39" s="163" t="s">
        <v>8</v>
      </c>
      <c r="N39" s="163">
        <v>327898</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295242</v>
      </c>
      <c r="D40" s="163">
        <v>50995</v>
      </c>
      <c r="E40" s="163" t="s">
        <v>8</v>
      </c>
      <c r="F40" s="163" t="s">
        <v>8</v>
      </c>
      <c r="G40" s="163" t="s">
        <v>8</v>
      </c>
      <c r="H40" s="163" t="s">
        <v>8</v>
      </c>
      <c r="I40" s="163" t="s">
        <v>8</v>
      </c>
      <c r="J40" s="163" t="s">
        <v>8</v>
      </c>
      <c r="K40" s="163" t="s">
        <v>8</v>
      </c>
      <c r="L40" s="163" t="s">
        <v>8</v>
      </c>
      <c r="M40" s="163" t="s">
        <v>8</v>
      </c>
      <c r="N40" s="163">
        <v>244247</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514</v>
      </c>
      <c r="D41" s="163">
        <v>356</v>
      </c>
      <c r="E41" s="163">
        <v>92</v>
      </c>
      <c r="F41" s="163">
        <v>1</v>
      </c>
      <c r="G41" s="163">
        <v>2</v>
      </c>
      <c r="H41" s="163">
        <v>7</v>
      </c>
      <c r="I41" s="163">
        <v>6</v>
      </c>
      <c r="J41" s="163">
        <v>15</v>
      </c>
      <c r="K41" s="163">
        <v>59</v>
      </c>
      <c r="L41" s="163">
        <v>3</v>
      </c>
      <c r="M41" s="163">
        <v>37</v>
      </c>
      <c r="N41" s="163">
        <v>29</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675902</v>
      </c>
      <c r="D42" s="163">
        <v>127946</v>
      </c>
      <c r="E42" s="163">
        <v>922</v>
      </c>
      <c r="F42" s="163" t="s">
        <v>8</v>
      </c>
      <c r="G42" s="163">
        <v>11</v>
      </c>
      <c r="H42" s="163">
        <v>264</v>
      </c>
      <c r="I42" s="163">
        <v>59</v>
      </c>
      <c r="J42" s="163">
        <v>87</v>
      </c>
      <c r="K42" s="163">
        <v>260</v>
      </c>
      <c r="L42" s="163">
        <v>241</v>
      </c>
      <c r="M42" s="163">
        <v>162</v>
      </c>
      <c r="N42" s="163">
        <v>546872</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697</v>
      </c>
      <c r="D43" s="163">
        <v>101</v>
      </c>
      <c r="E43" s="163">
        <v>141</v>
      </c>
      <c r="F43" s="163" t="s">
        <v>8</v>
      </c>
      <c r="G43" s="163">
        <v>3</v>
      </c>
      <c r="H43" s="163" t="s">
        <v>8</v>
      </c>
      <c r="I43" s="163">
        <v>8</v>
      </c>
      <c r="J43" s="163">
        <v>8</v>
      </c>
      <c r="K43" s="163">
        <v>88</v>
      </c>
      <c r="L43" s="163">
        <v>33</v>
      </c>
      <c r="M43" s="163">
        <v>155</v>
      </c>
      <c r="N43" s="163">
        <v>300</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1404060</v>
      </c>
      <c r="D44" s="174">
        <v>282089</v>
      </c>
      <c r="E44" s="174">
        <v>3181</v>
      </c>
      <c r="F44" s="174">
        <v>1</v>
      </c>
      <c r="G44" s="174">
        <v>10</v>
      </c>
      <c r="H44" s="174">
        <v>271</v>
      </c>
      <c r="I44" s="174">
        <v>58</v>
      </c>
      <c r="J44" s="174">
        <v>2146</v>
      </c>
      <c r="K44" s="174">
        <v>269</v>
      </c>
      <c r="L44" s="174">
        <v>426</v>
      </c>
      <c r="M44" s="174">
        <v>44</v>
      </c>
      <c r="N44" s="174">
        <v>1118746</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1839</v>
      </c>
      <c r="D45" s="163">
        <v>896</v>
      </c>
      <c r="E45" s="163">
        <v>712</v>
      </c>
      <c r="F45" s="163" t="s">
        <v>8</v>
      </c>
      <c r="G45" s="163" t="s">
        <v>8</v>
      </c>
      <c r="H45" s="163" t="s">
        <v>8</v>
      </c>
      <c r="I45" s="163">
        <v>712</v>
      </c>
      <c r="J45" s="163" t="s">
        <v>8</v>
      </c>
      <c r="K45" s="163" t="s">
        <v>8</v>
      </c>
      <c r="L45" s="163" t="s">
        <v>8</v>
      </c>
      <c r="M45" s="163" t="s">
        <v>8</v>
      </c>
      <c r="N45" s="163">
        <v>231</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304</v>
      </c>
      <c r="D47" s="163">
        <v>202</v>
      </c>
      <c r="E47" s="163">
        <v>4</v>
      </c>
      <c r="F47" s="163" t="s">
        <v>8</v>
      </c>
      <c r="G47" s="163" t="s">
        <v>8</v>
      </c>
      <c r="H47" s="163">
        <v>4</v>
      </c>
      <c r="I47" s="163" t="s">
        <v>8</v>
      </c>
      <c r="J47" s="163" t="s">
        <v>8</v>
      </c>
      <c r="K47" s="163" t="s">
        <v>8</v>
      </c>
      <c r="L47" s="163" t="s">
        <v>8</v>
      </c>
      <c r="M47" s="163" t="s">
        <v>8</v>
      </c>
      <c r="N47" s="163">
        <v>99</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t="s">
        <v>8</v>
      </c>
      <c r="D48" s="163" t="s">
        <v>8</v>
      </c>
      <c r="E48" s="163" t="s">
        <v>8</v>
      </c>
      <c r="F48" s="163" t="s">
        <v>8</v>
      </c>
      <c r="G48" s="163" t="s">
        <v>8</v>
      </c>
      <c r="H48" s="163" t="s">
        <v>8</v>
      </c>
      <c r="I48" s="163" t="s">
        <v>8</v>
      </c>
      <c r="J48" s="163" t="s">
        <v>8</v>
      </c>
      <c r="K48" s="163" t="s">
        <v>8</v>
      </c>
      <c r="L48" s="163" t="s">
        <v>8</v>
      </c>
      <c r="M48" s="163" t="s">
        <v>8</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2143</v>
      </c>
      <c r="D49" s="174">
        <v>1098</v>
      </c>
      <c r="E49" s="174">
        <v>715</v>
      </c>
      <c r="F49" s="174" t="s">
        <v>8</v>
      </c>
      <c r="G49" s="174" t="s">
        <v>8</v>
      </c>
      <c r="H49" s="174">
        <v>4</v>
      </c>
      <c r="I49" s="174">
        <v>712</v>
      </c>
      <c r="J49" s="174" t="s">
        <v>8</v>
      </c>
      <c r="K49" s="174" t="s">
        <v>8</v>
      </c>
      <c r="L49" s="174" t="s">
        <v>8</v>
      </c>
      <c r="M49" s="174" t="s">
        <v>8</v>
      </c>
      <c r="N49" s="174">
        <v>329</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1406202</v>
      </c>
      <c r="D50" s="174">
        <v>283187</v>
      </c>
      <c r="E50" s="174">
        <v>3896</v>
      </c>
      <c r="F50" s="174">
        <v>1</v>
      </c>
      <c r="G50" s="174">
        <v>10</v>
      </c>
      <c r="H50" s="174">
        <v>274</v>
      </c>
      <c r="I50" s="174">
        <v>769</v>
      </c>
      <c r="J50" s="174">
        <v>2146</v>
      </c>
      <c r="K50" s="174">
        <v>269</v>
      </c>
      <c r="L50" s="174">
        <v>426</v>
      </c>
      <c r="M50" s="174">
        <v>44</v>
      </c>
      <c r="N50" s="174">
        <v>1119075</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-383455</v>
      </c>
      <c r="D51" s="174">
        <v>-104246</v>
      </c>
      <c r="E51" s="174">
        <v>-11171</v>
      </c>
      <c r="F51" s="174">
        <v>-23</v>
      </c>
      <c r="G51" s="174">
        <v>-46</v>
      </c>
      <c r="H51" s="174">
        <v>-62</v>
      </c>
      <c r="I51" s="174">
        <v>-945</v>
      </c>
      <c r="J51" s="174">
        <v>-2784</v>
      </c>
      <c r="K51" s="174">
        <v>-2524</v>
      </c>
      <c r="L51" s="174">
        <v>-4786</v>
      </c>
      <c r="M51" s="174">
        <v>-3180</v>
      </c>
      <c r="N51" s="174">
        <v>-264858</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-384133</v>
      </c>
      <c r="D52" s="173">
        <v>-104575</v>
      </c>
      <c r="E52" s="173">
        <v>-11647</v>
      </c>
      <c r="F52" s="173">
        <v>-23</v>
      </c>
      <c r="G52" s="173">
        <v>-46</v>
      </c>
      <c r="H52" s="173">
        <v>-63</v>
      </c>
      <c r="I52" s="173">
        <v>-1421</v>
      </c>
      <c r="J52" s="173">
        <v>-2784</v>
      </c>
      <c r="K52" s="173">
        <v>-2524</v>
      </c>
      <c r="L52" s="173">
        <v>-4786</v>
      </c>
      <c r="M52" s="173">
        <v>-3166</v>
      </c>
      <c r="N52" s="173">
        <v>-264746</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t="s">
        <v>8</v>
      </c>
      <c r="D53" s="163" t="s">
        <v>8</v>
      </c>
      <c r="E53" s="163" t="s">
        <v>8</v>
      </c>
      <c r="F53" s="163" t="s">
        <v>8</v>
      </c>
      <c r="G53" s="163" t="s">
        <v>8</v>
      </c>
      <c r="H53" s="163" t="s">
        <v>8</v>
      </c>
      <c r="I53" s="163" t="s">
        <v>8</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69</v>
      </c>
      <c r="D54" s="163" t="s">
        <v>8</v>
      </c>
      <c r="E54" s="163" t="s">
        <v>8</v>
      </c>
      <c r="F54" s="163" t="s">
        <v>8</v>
      </c>
      <c r="G54" s="163" t="s">
        <v>8</v>
      </c>
      <c r="H54" s="163" t="s">
        <v>8</v>
      </c>
      <c r="I54" s="163" t="s">
        <v>8</v>
      </c>
      <c r="J54" s="163" t="s">
        <v>8</v>
      </c>
      <c r="K54" s="163" t="s">
        <v>8</v>
      </c>
      <c r="L54" s="163" t="s">
        <v>8</v>
      </c>
      <c r="M54" s="163">
        <v>69</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61.29</v>
      </c>
      <c r="D56" s="170">
        <v>71.61</v>
      </c>
      <c r="E56" s="170">
        <v>7.12</v>
      </c>
      <c r="F56" s="170">
        <v>0.01</v>
      </c>
      <c r="G56" s="170">
        <v>0.05</v>
      </c>
      <c r="H56" s="170">
        <v>0.35</v>
      </c>
      <c r="I56" s="170">
        <v>6.4</v>
      </c>
      <c r="J56" s="170">
        <v>11.29</v>
      </c>
      <c r="K56" s="170">
        <v>13.28</v>
      </c>
      <c r="L56" s="170">
        <v>13.69</v>
      </c>
      <c r="M56" s="170">
        <v>3.99</v>
      </c>
      <c r="N56" s="170">
        <v>49.34</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67.25</v>
      </c>
      <c r="D57" s="170">
        <v>41.07</v>
      </c>
      <c r="E57" s="170">
        <v>0.88</v>
      </c>
      <c r="F57" s="170">
        <v>0.12</v>
      </c>
      <c r="G57" s="170">
        <v>0.15</v>
      </c>
      <c r="H57" s="170">
        <v>0.65</v>
      </c>
      <c r="I57" s="170">
        <v>0.67</v>
      </c>
      <c r="J57" s="170">
        <v>0.7</v>
      </c>
      <c r="K57" s="170">
        <v>2.75</v>
      </c>
      <c r="L57" s="170">
        <v>1.1100000000000001</v>
      </c>
      <c r="M57" s="170">
        <v>0.18</v>
      </c>
      <c r="N57" s="170">
        <v>72.489999999999995</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v>943.52</v>
      </c>
      <c r="D58" s="170">
        <v>1013.87</v>
      </c>
      <c r="E58" s="170" t="s">
        <v>8</v>
      </c>
      <c r="F58" s="170" t="s">
        <v>8</v>
      </c>
      <c r="G58" s="170" t="s">
        <v>8</v>
      </c>
      <c r="H58" s="170" t="s">
        <v>8</v>
      </c>
      <c r="I58" s="170" t="s">
        <v>8</v>
      </c>
      <c r="J58" s="170" t="s">
        <v>8</v>
      </c>
      <c r="K58" s="170" t="s">
        <v>8</v>
      </c>
      <c r="L58" s="170" t="s">
        <v>8</v>
      </c>
      <c r="M58" s="170" t="s">
        <v>8</v>
      </c>
      <c r="N58" s="170">
        <v>926.8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t="s">
        <v>8</v>
      </c>
      <c r="D59" s="170" t="s">
        <v>8</v>
      </c>
      <c r="E59" s="170" t="s">
        <v>8</v>
      </c>
      <c r="F59" s="170" t="s">
        <v>8</v>
      </c>
      <c r="G59" s="170" t="s">
        <v>8</v>
      </c>
      <c r="H59" s="170" t="s">
        <v>8</v>
      </c>
      <c r="I59" s="170" t="s">
        <v>8</v>
      </c>
      <c r="J59" s="170" t="s">
        <v>8</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63.34</v>
      </c>
      <c r="D60" s="170">
        <v>151.38</v>
      </c>
      <c r="E60" s="170">
        <v>3.77</v>
      </c>
      <c r="F60" s="170">
        <v>0.16</v>
      </c>
      <c r="G60" s="170">
        <v>0.14000000000000001</v>
      </c>
      <c r="H60" s="170">
        <v>0.4</v>
      </c>
      <c r="I60" s="170">
        <v>1.77</v>
      </c>
      <c r="J60" s="170">
        <v>12.21</v>
      </c>
      <c r="K60" s="170">
        <v>6.44</v>
      </c>
      <c r="L60" s="170">
        <v>3.69</v>
      </c>
      <c r="M60" s="170">
        <v>0.26</v>
      </c>
      <c r="N60" s="170">
        <v>38.479999999999997</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0.44</v>
      </c>
      <c r="D61" s="170">
        <v>0.33</v>
      </c>
      <c r="E61" s="170">
        <v>0.11</v>
      </c>
      <c r="F61" s="170" t="s">
        <v>8</v>
      </c>
      <c r="G61" s="170">
        <v>0.02</v>
      </c>
      <c r="H61" s="170" t="s">
        <v>8</v>
      </c>
      <c r="I61" s="170">
        <v>0.05</v>
      </c>
      <c r="J61" s="170">
        <v>0.04</v>
      </c>
      <c r="K61" s="170">
        <v>0.69</v>
      </c>
      <c r="L61" s="170">
        <v>0.12</v>
      </c>
      <c r="M61" s="170">
        <v>0.2</v>
      </c>
      <c r="N61" s="170">
        <v>0.24</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1134.95</v>
      </c>
      <c r="D62" s="171">
        <v>1277.5899999999999</v>
      </c>
      <c r="E62" s="171">
        <v>11.65</v>
      </c>
      <c r="F62" s="171">
        <v>0.3</v>
      </c>
      <c r="G62" s="171">
        <v>0.33</v>
      </c>
      <c r="H62" s="171">
        <v>1.4</v>
      </c>
      <c r="I62" s="171">
        <v>8.7899999999999991</v>
      </c>
      <c r="J62" s="171">
        <v>24.16</v>
      </c>
      <c r="K62" s="171">
        <v>21.78</v>
      </c>
      <c r="L62" s="171">
        <v>18.37</v>
      </c>
      <c r="M62" s="171">
        <v>4.2300000000000004</v>
      </c>
      <c r="N62" s="171">
        <v>1086.8699999999999</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0.4</v>
      </c>
      <c r="D63" s="170">
        <v>0.86</v>
      </c>
      <c r="E63" s="170">
        <v>0.19</v>
      </c>
      <c r="F63" s="170" t="s">
        <v>8</v>
      </c>
      <c r="G63" s="170" t="s">
        <v>8</v>
      </c>
      <c r="H63" s="170">
        <v>0.01</v>
      </c>
      <c r="I63" s="170">
        <v>1.4</v>
      </c>
      <c r="J63" s="170" t="s">
        <v>8</v>
      </c>
      <c r="K63" s="170" t="s">
        <v>8</v>
      </c>
      <c r="L63" s="170" t="s">
        <v>8</v>
      </c>
      <c r="M63" s="170">
        <v>0.02</v>
      </c>
      <c r="N63" s="170">
        <v>0.1</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0.17</v>
      </c>
      <c r="D64" s="170">
        <v>7.0000000000000007E-2</v>
      </c>
      <c r="E64" s="170">
        <v>0.18</v>
      </c>
      <c r="F64" s="170" t="s">
        <v>8</v>
      </c>
      <c r="G64" s="170" t="s">
        <v>8</v>
      </c>
      <c r="H64" s="170" t="s">
        <v>8</v>
      </c>
      <c r="I64" s="170">
        <v>1.39</v>
      </c>
      <c r="J64" s="170" t="s">
        <v>8</v>
      </c>
      <c r="K64" s="170" t="s">
        <v>8</v>
      </c>
      <c r="L64" s="170" t="s">
        <v>8</v>
      </c>
      <c r="M64" s="170" t="s">
        <v>8</v>
      </c>
      <c r="N64" s="170" t="s">
        <v>8</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0.53</v>
      </c>
      <c r="D66" s="170">
        <v>1.68</v>
      </c>
      <c r="E66" s="170" t="s">
        <v>8</v>
      </c>
      <c r="F66" s="170" t="s">
        <v>8</v>
      </c>
      <c r="G66" s="170" t="s">
        <v>8</v>
      </c>
      <c r="H66" s="170" t="s">
        <v>8</v>
      </c>
      <c r="I66" s="170">
        <v>0.01</v>
      </c>
      <c r="J66" s="170" t="s">
        <v>8</v>
      </c>
      <c r="K66" s="170" t="s">
        <v>8</v>
      </c>
      <c r="L66" s="170" t="s">
        <v>8</v>
      </c>
      <c r="M66" s="170" t="s">
        <v>8</v>
      </c>
      <c r="N66" s="170">
        <v>0.25</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t="s">
        <v>8</v>
      </c>
      <c r="D67" s="170" t="s">
        <v>8</v>
      </c>
      <c r="E67" s="170" t="s">
        <v>8</v>
      </c>
      <c r="F67" s="170" t="s">
        <v>8</v>
      </c>
      <c r="G67" s="170" t="s">
        <v>8</v>
      </c>
      <c r="H67" s="170" t="s">
        <v>8</v>
      </c>
      <c r="I67" s="170" t="s">
        <v>8</v>
      </c>
      <c r="J67" s="170" t="s">
        <v>8</v>
      </c>
      <c r="K67" s="170" t="s">
        <v>8</v>
      </c>
      <c r="L67" s="170" t="s">
        <v>8</v>
      </c>
      <c r="M67" s="170" t="s">
        <v>8</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0.93</v>
      </c>
      <c r="D68" s="171">
        <v>2.54</v>
      </c>
      <c r="E68" s="171">
        <v>0.19</v>
      </c>
      <c r="F68" s="171" t="s">
        <v>8</v>
      </c>
      <c r="G68" s="171" t="s">
        <v>8</v>
      </c>
      <c r="H68" s="171">
        <v>0.01</v>
      </c>
      <c r="I68" s="171">
        <v>1.4</v>
      </c>
      <c r="J68" s="171" t="s">
        <v>8</v>
      </c>
      <c r="K68" s="171" t="s">
        <v>8</v>
      </c>
      <c r="L68" s="171" t="s">
        <v>8</v>
      </c>
      <c r="M68" s="171">
        <v>0.02</v>
      </c>
      <c r="N68" s="171">
        <v>0.35</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1135.8800000000001</v>
      </c>
      <c r="D69" s="171">
        <v>1280.1400000000001</v>
      </c>
      <c r="E69" s="171">
        <v>11.84</v>
      </c>
      <c r="F69" s="171">
        <v>0.3</v>
      </c>
      <c r="G69" s="171">
        <v>0.33</v>
      </c>
      <c r="H69" s="171">
        <v>1.41</v>
      </c>
      <c r="I69" s="171">
        <v>10.19</v>
      </c>
      <c r="J69" s="171">
        <v>24.16</v>
      </c>
      <c r="K69" s="171">
        <v>21.78</v>
      </c>
      <c r="L69" s="171">
        <v>18.37</v>
      </c>
      <c r="M69" s="171">
        <v>4.25</v>
      </c>
      <c r="N69" s="171">
        <v>1087.22</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274.89</v>
      </c>
      <c r="D76" s="170">
        <v>339.98</v>
      </c>
      <c r="E76" s="170">
        <v>1.81</v>
      </c>
      <c r="F76" s="170" t="s">
        <v>8</v>
      </c>
      <c r="G76" s="170" t="s">
        <v>8</v>
      </c>
      <c r="H76" s="170" t="s">
        <v>8</v>
      </c>
      <c r="I76" s="170">
        <v>0.01</v>
      </c>
      <c r="J76" s="170">
        <v>10.06</v>
      </c>
      <c r="K76" s="170">
        <v>0.28999999999999998</v>
      </c>
      <c r="L76" s="170">
        <v>0.76</v>
      </c>
      <c r="M76" s="170" t="s">
        <v>8</v>
      </c>
      <c r="N76" s="170">
        <v>257.60000000000002</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187.39</v>
      </c>
      <c r="D77" s="170">
        <v>168.49</v>
      </c>
      <c r="E77" s="170" t="s">
        <v>8</v>
      </c>
      <c r="F77" s="170" t="s">
        <v>8</v>
      </c>
      <c r="G77" s="170" t="s">
        <v>8</v>
      </c>
      <c r="H77" s="170" t="s">
        <v>8</v>
      </c>
      <c r="I77" s="170" t="s">
        <v>8</v>
      </c>
      <c r="J77" s="170" t="s">
        <v>8</v>
      </c>
      <c r="K77" s="170" t="s">
        <v>8</v>
      </c>
      <c r="L77" s="170" t="s">
        <v>8</v>
      </c>
      <c r="M77" s="170" t="s">
        <v>8</v>
      </c>
      <c r="N77" s="170">
        <v>191.88</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0.33</v>
      </c>
      <c r="D78" s="170">
        <v>1.18</v>
      </c>
      <c r="E78" s="170">
        <v>7.0000000000000007E-2</v>
      </c>
      <c r="F78" s="170">
        <v>0.01</v>
      </c>
      <c r="G78" s="170">
        <v>0.01</v>
      </c>
      <c r="H78" s="170">
        <v>0.03</v>
      </c>
      <c r="I78" s="170">
        <v>0.03</v>
      </c>
      <c r="J78" s="170">
        <v>7.0000000000000007E-2</v>
      </c>
      <c r="K78" s="170">
        <v>0.46</v>
      </c>
      <c r="L78" s="170">
        <v>0.01</v>
      </c>
      <c r="M78" s="170">
        <v>0.05</v>
      </c>
      <c r="N78" s="170">
        <v>0.02</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428.99</v>
      </c>
      <c r="D79" s="170">
        <v>422.75</v>
      </c>
      <c r="E79" s="170">
        <v>0.72</v>
      </c>
      <c r="F79" s="170" t="s">
        <v>8</v>
      </c>
      <c r="G79" s="170">
        <v>7.0000000000000007E-2</v>
      </c>
      <c r="H79" s="170">
        <v>1.1100000000000001</v>
      </c>
      <c r="I79" s="170">
        <v>0.35</v>
      </c>
      <c r="J79" s="170">
        <v>0.42</v>
      </c>
      <c r="K79" s="170">
        <v>2.0299999999999998</v>
      </c>
      <c r="L79" s="170">
        <v>0.85</v>
      </c>
      <c r="M79" s="170">
        <v>0.21</v>
      </c>
      <c r="N79" s="170">
        <v>429.62</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0.44</v>
      </c>
      <c r="D80" s="170">
        <v>0.33</v>
      </c>
      <c r="E80" s="170">
        <v>0.11</v>
      </c>
      <c r="F80" s="170" t="s">
        <v>8</v>
      </c>
      <c r="G80" s="170">
        <v>0.02</v>
      </c>
      <c r="H80" s="170" t="s">
        <v>8</v>
      </c>
      <c r="I80" s="170">
        <v>0.05</v>
      </c>
      <c r="J80" s="170">
        <v>0.04</v>
      </c>
      <c r="K80" s="170">
        <v>0.69</v>
      </c>
      <c r="L80" s="170">
        <v>0.12</v>
      </c>
      <c r="M80" s="170">
        <v>0.2</v>
      </c>
      <c r="N80" s="170">
        <v>0.24</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891.15</v>
      </c>
      <c r="D81" s="171">
        <v>932.06</v>
      </c>
      <c r="E81" s="171">
        <v>2.5</v>
      </c>
      <c r="F81" s="171">
        <v>0.02</v>
      </c>
      <c r="G81" s="171">
        <v>0.06</v>
      </c>
      <c r="H81" s="171">
        <v>1.1399999999999999</v>
      </c>
      <c r="I81" s="171">
        <v>0.34</v>
      </c>
      <c r="J81" s="171">
        <v>10.52</v>
      </c>
      <c r="K81" s="171">
        <v>2.09</v>
      </c>
      <c r="L81" s="171">
        <v>1.5</v>
      </c>
      <c r="M81" s="171">
        <v>0.06</v>
      </c>
      <c r="N81" s="171">
        <v>878.89</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1.17</v>
      </c>
      <c r="D82" s="170">
        <v>2.96</v>
      </c>
      <c r="E82" s="170">
        <v>0.56000000000000005</v>
      </c>
      <c r="F82" s="170" t="s">
        <v>8</v>
      </c>
      <c r="G82" s="170" t="s">
        <v>8</v>
      </c>
      <c r="H82" s="170" t="s">
        <v>8</v>
      </c>
      <c r="I82" s="170">
        <v>4.2300000000000004</v>
      </c>
      <c r="J82" s="170" t="s">
        <v>8</v>
      </c>
      <c r="K82" s="170" t="s">
        <v>8</v>
      </c>
      <c r="L82" s="170" t="s">
        <v>8</v>
      </c>
      <c r="M82" s="170" t="s">
        <v>8</v>
      </c>
      <c r="N82" s="170">
        <v>0.18</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0.19</v>
      </c>
      <c r="D84" s="170">
        <v>0.67</v>
      </c>
      <c r="E84" s="170" t="s">
        <v>8</v>
      </c>
      <c r="F84" s="170" t="s">
        <v>8</v>
      </c>
      <c r="G84" s="170" t="s">
        <v>8</v>
      </c>
      <c r="H84" s="170">
        <v>0.01</v>
      </c>
      <c r="I84" s="170" t="s">
        <v>8</v>
      </c>
      <c r="J84" s="170" t="s">
        <v>8</v>
      </c>
      <c r="K84" s="170" t="s">
        <v>8</v>
      </c>
      <c r="L84" s="170" t="s">
        <v>8</v>
      </c>
      <c r="M84" s="170" t="s">
        <v>8</v>
      </c>
      <c r="N84" s="170">
        <v>0.08</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t="s">
        <v>8</v>
      </c>
      <c r="D85" s="170" t="s">
        <v>8</v>
      </c>
      <c r="E85" s="170" t="s">
        <v>8</v>
      </c>
      <c r="F85" s="170" t="s">
        <v>8</v>
      </c>
      <c r="G85" s="170" t="s">
        <v>8</v>
      </c>
      <c r="H85" s="170" t="s">
        <v>8</v>
      </c>
      <c r="I85" s="170" t="s">
        <v>8</v>
      </c>
      <c r="J85" s="170" t="s">
        <v>8</v>
      </c>
      <c r="K85" s="170" t="s">
        <v>8</v>
      </c>
      <c r="L85" s="170" t="s">
        <v>8</v>
      </c>
      <c r="M85" s="170" t="s">
        <v>8</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1.36</v>
      </c>
      <c r="D86" s="171">
        <v>3.63</v>
      </c>
      <c r="E86" s="171">
        <v>0.56000000000000005</v>
      </c>
      <c r="F86" s="171" t="s">
        <v>8</v>
      </c>
      <c r="G86" s="171" t="s">
        <v>8</v>
      </c>
      <c r="H86" s="171">
        <v>0.01</v>
      </c>
      <c r="I86" s="171">
        <v>4.2300000000000004</v>
      </c>
      <c r="J86" s="171" t="s">
        <v>8</v>
      </c>
      <c r="K86" s="171" t="s">
        <v>8</v>
      </c>
      <c r="L86" s="171" t="s">
        <v>8</v>
      </c>
      <c r="M86" s="171" t="s">
        <v>8</v>
      </c>
      <c r="N86" s="171">
        <v>0.26</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892.51</v>
      </c>
      <c r="D87" s="171">
        <v>935.69</v>
      </c>
      <c r="E87" s="171">
        <v>3.06</v>
      </c>
      <c r="F87" s="171">
        <v>0.02</v>
      </c>
      <c r="G87" s="171">
        <v>0.06</v>
      </c>
      <c r="H87" s="171">
        <v>1.1499999999999999</v>
      </c>
      <c r="I87" s="171">
        <v>4.57</v>
      </c>
      <c r="J87" s="171">
        <v>10.52</v>
      </c>
      <c r="K87" s="171">
        <v>2.09</v>
      </c>
      <c r="L87" s="171">
        <v>1.5</v>
      </c>
      <c r="M87" s="171">
        <v>0.06</v>
      </c>
      <c r="N87" s="171">
        <v>879.14</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-243.38</v>
      </c>
      <c r="D88" s="171">
        <v>-344.44</v>
      </c>
      <c r="E88" s="171">
        <v>-8.7799999999999994</v>
      </c>
      <c r="F88" s="171">
        <v>-0.28000000000000003</v>
      </c>
      <c r="G88" s="171">
        <v>-0.27</v>
      </c>
      <c r="H88" s="171">
        <v>-0.26</v>
      </c>
      <c r="I88" s="171">
        <v>-5.62</v>
      </c>
      <c r="J88" s="171">
        <v>-13.65</v>
      </c>
      <c r="K88" s="171">
        <v>-19.690000000000001</v>
      </c>
      <c r="L88" s="171">
        <v>-16.87</v>
      </c>
      <c r="M88" s="171">
        <v>-4.1900000000000004</v>
      </c>
      <c r="N88" s="171">
        <v>-208.07</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-243.81</v>
      </c>
      <c r="D89" s="172">
        <v>-345.53</v>
      </c>
      <c r="E89" s="172">
        <v>-9.15</v>
      </c>
      <c r="F89" s="172">
        <v>-0.28000000000000003</v>
      </c>
      <c r="G89" s="172">
        <v>-0.27</v>
      </c>
      <c r="H89" s="172">
        <v>-0.26</v>
      </c>
      <c r="I89" s="172">
        <v>-8.4499999999999993</v>
      </c>
      <c r="J89" s="172">
        <v>-13.65</v>
      </c>
      <c r="K89" s="172">
        <v>-19.690000000000001</v>
      </c>
      <c r="L89" s="172">
        <v>-16.87</v>
      </c>
      <c r="M89" s="172">
        <v>-4.17</v>
      </c>
      <c r="N89" s="172">
        <v>-207.98</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t="s">
        <v>8</v>
      </c>
      <c r="D90" s="170" t="s">
        <v>8</v>
      </c>
      <c r="E90" s="170" t="s">
        <v>8</v>
      </c>
      <c r="F90" s="170" t="s">
        <v>8</v>
      </c>
      <c r="G90" s="170" t="s">
        <v>8</v>
      </c>
      <c r="H90" s="170" t="s">
        <v>8</v>
      </c>
      <c r="I90" s="170" t="s">
        <v>8</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0.04</v>
      </c>
      <c r="D91" s="170" t="s">
        <v>8</v>
      </c>
      <c r="E91" s="170" t="s">
        <v>8</v>
      </c>
      <c r="F91" s="170" t="s">
        <v>8</v>
      </c>
      <c r="G91" s="170" t="s">
        <v>8</v>
      </c>
      <c r="H91" s="170" t="s">
        <v>8</v>
      </c>
      <c r="I91" s="170" t="s">
        <v>8</v>
      </c>
      <c r="J91" s="170" t="s">
        <v>8</v>
      </c>
      <c r="K91" s="170" t="s">
        <v>8</v>
      </c>
      <c r="L91" s="170" t="s">
        <v>8</v>
      </c>
      <c r="M91" s="170">
        <v>0.09</v>
      </c>
      <c r="N91" s="170" t="s">
        <v>8</v>
      </c>
    </row>
  </sheetData>
  <mergeCells count="31">
    <mergeCell ref="A1:B1"/>
    <mergeCell ref="C1:H1"/>
    <mergeCell ref="I1:N1"/>
    <mergeCell ref="A2:B2"/>
    <mergeCell ref="C2:H2"/>
    <mergeCell ref="B4:B16"/>
    <mergeCell ref="I2:N2"/>
    <mergeCell ref="H6:H13"/>
    <mergeCell ref="C3:H3"/>
    <mergeCell ref="F14:H16"/>
    <mergeCell ref="I4:L5"/>
    <mergeCell ref="C4:C16"/>
    <mergeCell ref="I3:N3"/>
    <mergeCell ref="I6:I13"/>
    <mergeCell ref="G6:G13"/>
    <mergeCell ref="A3:B3"/>
    <mergeCell ref="K6:K13"/>
    <mergeCell ref="D4:D16"/>
    <mergeCell ref="A4:A16"/>
    <mergeCell ref="L6:L13"/>
    <mergeCell ref="I14:L16"/>
    <mergeCell ref="F4:H5"/>
    <mergeCell ref="C55:H55"/>
    <mergeCell ref="I55:N55"/>
    <mergeCell ref="M4:M16"/>
    <mergeCell ref="N4:N16"/>
    <mergeCell ref="F6:F13"/>
    <mergeCell ref="J6:J13"/>
    <mergeCell ref="E4:E16"/>
    <mergeCell ref="C18:H18"/>
    <mergeCell ref="I18:N1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42"/>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41</v>
      </c>
      <c r="B2" s="230"/>
      <c r="C2" s="231" t="s">
        <v>125</v>
      </c>
      <c r="D2" s="231"/>
      <c r="E2" s="231"/>
      <c r="F2" s="231"/>
      <c r="G2" s="231"/>
      <c r="H2" s="232"/>
      <c r="I2" s="233" t="s">
        <v>125</v>
      </c>
      <c r="J2" s="231"/>
      <c r="K2" s="231"/>
      <c r="L2" s="231"/>
      <c r="M2" s="231"/>
      <c r="N2" s="232"/>
      <c r="O2" s="93"/>
      <c r="P2" s="93"/>
      <c r="Q2" s="93"/>
      <c r="R2" s="93"/>
      <c r="S2" s="93"/>
      <c r="T2" s="93"/>
      <c r="U2" s="93"/>
      <c r="V2" s="93"/>
      <c r="W2" s="93"/>
      <c r="X2" s="93"/>
      <c r="Y2" s="93"/>
      <c r="Z2" s="93"/>
      <c r="AA2" s="93"/>
    </row>
    <row r="3" spans="1:27" s="74" customFormat="1" ht="15" customHeight="1">
      <c r="A3" s="229" t="s">
        <v>130</v>
      </c>
      <c r="B3" s="230"/>
      <c r="C3" s="231" t="s">
        <v>589</v>
      </c>
      <c r="D3" s="231"/>
      <c r="E3" s="231"/>
      <c r="F3" s="231"/>
      <c r="G3" s="231"/>
      <c r="H3" s="232"/>
      <c r="I3" s="233" t="s">
        <v>589</v>
      </c>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174474</v>
      </c>
      <c r="D19" s="163">
        <v>16917</v>
      </c>
      <c r="E19" s="163">
        <v>101513</v>
      </c>
      <c r="F19" s="163">
        <v>4602</v>
      </c>
      <c r="G19" s="163">
        <v>16130</v>
      </c>
      <c r="H19" s="163">
        <v>23246</v>
      </c>
      <c r="I19" s="163">
        <v>19013</v>
      </c>
      <c r="J19" s="163">
        <v>13155</v>
      </c>
      <c r="K19" s="163">
        <v>18113</v>
      </c>
      <c r="L19" s="163">
        <v>7254</v>
      </c>
      <c r="M19" s="163">
        <v>4937</v>
      </c>
      <c r="N19" s="163">
        <v>51107</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22082</v>
      </c>
      <c r="D20" s="163">
        <v>328</v>
      </c>
      <c r="E20" s="163">
        <v>19605</v>
      </c>
      <c r="F20" s="163">
        <v>911</v>
      </c>
      <c r="G20" s="163">
        <v>3015</v>
      </c>
      <c r="H20" s="163">
        <v>4963</v>
      </c>
      <c r="I20" s="163">
        <v>3035</v>
      </c>
      <c r="J20" s="163">
        <v>2895</v>
      </c>
      <c r="K20" s="163">
        <v>3496</v>
      </c>
      <c r="L20" s="163">
        <v>1291</v>
      </c>
      <c r="M20" s="163">
        <v>686</v>
      </c>
      <c r="N20" s="163">
        <v>1464</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v>385479</v>
      </c>
      <c r="D21" s="163">
        <v>120141</v>
      </c>
      <c r="E21" s="163" t="s">
        <v>8</v>
      </c>
      <c r="F21" s="163" t="s">
        <v>8</v>
      </c>
      <c r="G21" s="163" t="s">
        <v>8</v>
      </c>
      <c r="H21" s="163" t="s">
        <v>8</v>
      </c>
      <c r="I21" s="163" t="s">
        <v>8</v>
      </c>
      <c r="J21" s="163" t="s">
        <v>8</v>
      </c>
      <c r="K21" s="163" t="s">
        <v>8</v>
      </c>
      <c r="L21" s="163" t="s">
        <v>8</v>
      </c>
      <c r="M21" s="163" t="s">
        <v>8</v>
      </c>
      <c r="N21" s="163">
        <v>265337</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257</v>
      </c>
      <c r="D22" s="163">
        <v>1</v>
      </c>
      <c r="E22" s="163">
        <v>255</v>
      </c>
      <c r="F22" s="163" t="s">
        <v>8</v>
      </c>
      <c r="G22" s="163">
        <v>91</v>
      </c>
      <c r="H22" s="163">
        <v>116</v>
      </c>
      <c r="I22" s="163">
        <v>40</v>
      </c>
      <c r="J22" s="163">
        <v>6</v>
      </c>
      <c r="K22" s="163" t="s">
        <v>8</v>
      </c>
      <c r="L22" s="163">
        <v>1</v>
      </c>
      <c r="M22" s="163" t="s">
        <v>8</v>
      </c>
      <c r="N22" s="163">
        <v>1</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1241031</v>
      </c>
      <c r="D23" s="163">
        <v>211622</v>
      </c>
      <c r="E23" s="163">
        <v>226968</v>
      </c>
      <c r="F23" s="163">
        <v>13926</v>
      </c>
      <c r="G23" s="163">
        <v>31374</v>
      </c>
      <c r="H23" s="163">
        <v>44159</v>
      </c>
      <c r="I23" s="163">
        <v>30568</v>
      </c>
      <c r="J23" s="163">
        <v>34520</v>
      </c>
      <c r="K23" s="163">
        <v>21644</v>
      </c>
      <c r="L23" s="163">
        <v>50777</v>
      </c>
      <c r="M23" s="163">
        <v>319</v>
      </c>
      <c r="N23" s="163">
        <v>802122</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328276</v>
      </c>
      <c r="D24" s="163">
        <v>2788</v>
      </c>
      <c r="E24" s="163">
        <v>99586</v>
      </c>
      <c r="F24" s="163">
        <v>4349</v>
      </c>
      <c r="G24" s="163">
        <v>16057</v>
      </c>
      <c r="H24" s="163">
        <v>21967</v>
      </c>
      <c r="I24" s="163">
        <v>18032</v>
      </c>
      <c r="J24" s="163">
        <v>12403</v>
      </c>
      <c r="K24" s="163">
        <v>19382</v>
      </c>
      <c r="L24" s="163">
        <v>7396</v>
      </c>
      <c r="M24" s="163">
        <v>4251</v>
      </c>
      <c r="N24" s="163">
        <v>221651</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1495046</v>
      </c>
      <c r="D25" s="174">
        <v>346220</v>
      </c>
      <c r="E25" s="174">
        <v>248755</v>
      </c>
      <c r="F25" s="174">
        <v>15091</v>
      </c>
      <c r="G25" s="174">
        <v>34553</v>
      </c>
      <c r="H25" s="174">
        <v>50518</v>
      </c>
      <c r="I25" s="174">
        <v>34623</v>
      </c>
      <c r="J25" s="174">
        <v>38173</v>
      </c>
      <c r="K25" s="174">
        <v>23871</v>
      </c>
      <c r="L25" s="174">
        <v>51926</v>
      </c>
      <c r="M25" s="174">
        <v>1690</v>
      </c>
      <c r="N25" s="174">
        <v>898381</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24463</v>
      </c>
      <c r="D26" s="163">
        <v>745</v>
      </c>
      <c r="E26" s="163">
        <v>21465</v>
      </c>
      <c r="F26" s="163">
        <v>1972</v>
      </c>
      <c r="G26" s="163">
        <v>4800</v>
      </c>
      <c r="H26" s="163">
        <v>6498</v>
      </c>
      <c r="I26" s="163">
        <v>3660</v>
      </c>
      <c r="J26" s="163">
        <v>2618</v>
      </c>
      <c r="K26" s="163">
        <v>1320</v>
      </c>
      <c r="L26" s="163">
        <v>596</v>
      </c>
      <c r="M26" s="163">
        <v>835</v>
      </c>
      <c r="N26" s="163">
        <v>1419</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18330</v>
      </c>
      <c r="D27" s="163">
        <v>745</v>
      </c>
      <c r="E27" s="163">
        <v>16696</v>
      </c>
      <c r="F27" s="163">
        <v>1506</v>
      </c>
      <c r="G27" s="163">
        <v>4033</v>
      </c>
      <c r="H27" s="163">
        <v>5750</v>
      </c>
      <c r="I27" s="163">
        <v>2749</v>
      </c>
      <c r="J27" s="163">
        <v>2049</v>
      </c>
      <c r="K27" s="163">
        <v>304</v>
      </c>
      <c r="L27" s="163">
        <v>304</v>
      </c>
      <c r="M27" s="163">
        <v>784</v>
      </c>
      <c r="N27" s="163">
        <v>105</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1255</v>
      </c>
      <c r="D29" s="163">
        <v>334</v>
      </c>
      <c r="E29" s="163">
        <v>305</v>
      </c>
      <c r="F29" s="163">
        <v>9</v>
      </c>
      <c r="G29" s="163" t="s">
        <v>8</v>
      </c>
      <c r="H29" s="163">
        <v>92</v>
      </c>
      <c r="I29" s="163">
        <v>133</v>
      </c>
      <c r="J29" s="163">
        <v>67</v>
      </c>
      <c r="K29" s="163">
        <v>4</v>
      </c>
      <c r="L29" s="163" t="s">
        <v>8</v>
      </c>
      <c r="M29" s="163" t="s">
        <v>8</v>
      </c>
      <c r="N29" s="163">
        <v>617</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645</v>
      </c>
      <c r="D30" s="163" t="s">
        <v>8</v>
      </c>
      <c r="E30" s="163">
        <v>617</v>
      </c>
      <c r="F30" s="163">
        <v>1</v>
      </c>
      <c r="G30" s="163">
        <v>612</v>
      </c>
      <c r="H30" s="163">
        <v>1</v>
      </c>
      <c r="I30" s="163">
        <v>4</v>
      </c>
      <c r="J30" s="163" t="s">
        <v>8</v>
      </c>
      <c r="K30" s="163" t="s">
        <v>8</v>
      </c>
      <c r="L30" s="163" t="s">
        <v>8</v>
      </c>
      <c r="M30" s="163" t="s">
        <v>8</v>
      </c>
      <c r="N30" s="163">
        <v>27</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25073</v>
      </c>
      <c r="D31" s="174">
        <v>1078</v>
      </c>
      <c r="E31" s="174">
        <v>21152</v>
      </c>
      <c r="F31" s="174">
        <v>1980</v>
      </c>
      <c r="G31" s="174">
        <v>4188</v>
      </c>
      <c r="H31" s="174">
        <v>6590</v>
      </c>
      <c r="I31" s="174">
        <v>3789</v>
      </c>
      <c r="J31" s="174">
        <v>2685</v>
      </c>
      <c r="K31" s="174">
        <v>1324</v>
      </c>
      <c r="L31" s="174">
        <v>596</v>
      </c>
      <c r="M31" s="174">
        <v>835</v>
      </c>
      <c r="N31" s="174">
        <v>2009</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1520120</v>
      </c>
      <c r="D32" s="174">
        <v>347298</v>
      </c>
      <c r="E32" s="174">
        <v>269907</v>
      </c>
      <c r="F32" s="174">
        <v>17071</v>
      </c>
      <c r="G32" s="174">
        <v>38741</v>
      </c>
      <c r="H32" s="174">
        <v>57107</v>
      </c>
      <c r="I32" s="174">
        <v>38412</v>
      </c>
      <c r="J32" s="174">
        <v>40858</v>
      </c>
      <c r="K32" s="174">
        <v>25195</v>
      </c>
      <c r="L32" s="174">
        <v>52523</v>
      </c>
      <c r="M32" s="174">
        <v>2525</v>
      </c>
      <c r="N32" s="174">
        <v>900390</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555030</v>
      </c>
      <c r="D39" s="163">
        <v>111001</v>
      </c>
      <c r="E39" s="163">
        <v>6188</v>
      </c>
      <c r="F39" s="163">
        <v>464</v>
      </c>
      <c r="G39" s="163">
        <v>873</v>
      </c>
      <c r="H39" s="163">
        <v>1959</v>
      </c>
      <c r="I39" s="163">
        <v>2459</v>
      </c>
      <c r="J39" s="163">
        <v>172</v>
      </c>
      <c r="K39" s="163">
        <v>207</v>
      </c>
      <c r="L39" s="163">
        <v>55</v>
      </c>
      <c r="M39" s="163">
        <v>66</v>
      </c>
      <c r="N39" s="163">
        <v>437775</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2087</v>
      </c>
      <c r="D40" s="163">
        <v>354</v>
      </c>
      <c r="E40" s="163">
        <v>720</v>
      </c>
      <c r="F40" s="163" t="s">
        <v>8</v>
      </c>
      <c r="G40" s="163" t="s">
        <v>8</v>
      </c>
      <c r="H40" s="163">
        <v>18</v>
      </c>
      <c r="I40" s="163">
        <v>25</v>
      </c>
      <c r="J40" s="163">
        <v>105</v>
      </c>
      <c r="K40" s="163">
        <v>278</v>
      </c>
      <c r="L40" s="163">
        <v>294</v>
      </c>
      <c r="M40" s="163" t="s">
        <v>8</v>
      </c>
      <c r="N40" s="163">
        <v>1013</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3492</v>
      </c>
      <c r="D41" s="163" t="s">
        <v>8</v>
      </c>
      <c r="E41" s="163">
        <v>2963</v>
      </c>
      <c r="F41" s="163">
        <v>251</v>
      </c>
      <c r="G41" s="163">
        <v>215</v>
      </c>
      <c r="H41" s="163">
        <v>1134</v>
      </c>
      <c r="I41" s="163">
        <v>423</v>
      </c>
      <c r="J41" s="163">
        <v>223</v>
      </c>
      <c r="K41" s="163">
        <v>707</v>
      </c>
      <c r="L41" s="163">
        <v>10</v>
      </c>
      <c r="M41" s="163">
        <v>207</v>
      </c>
      <c r="N41" s="163">
        <v>322</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377773</v>
      </c>
      <c r="D42" s="163">
        <v>10383</v>
      </c>
      <c r="E42" s="163">
        <v>110639</v>
      </c>
      <c r="F42" s="163">
        <v>4620</v>
      </c>
      <c r="G42" s="163">
        <v>18044</v>
      </c>
      <c r="H42" s="163">
        <v>24956</v>
      </c>
      <c r="I42" s="163">
        <v>20116</v>
      </c>
      <c r="J42" s="163">
        <v>14762</v>
      </c>
      <c r="K42" s="163">
        <v>20336</v>
      </c>
      <c r="L42" s="163">
        <v>7804</v>
      </c>
      <c r="M42" s="163">
        <v>4438</v>
      </c>
      <c r="N42" s="163">
        <v>252313</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328276</v>
      </c>
      <c r="D43" s="163">
        <v>2788</v>
      </c>
      <c r="E43" s="163">
        <v>99586</v>
      </c>
      <c r="F43" s="163">
        <v>4349</v>
      </c>
      <c r="G43" s="163">
        <v>16057</v>
      </c>
      <c r="H43" s="163">
        <v>21967</v>
      </c>
      <c r="I43" s="163">
        <v>18032</v>
      </c>
      <c r="J43" s="163">
        <v>12403</v>
      </c>
      <c r="K43" s="163">
        <v>19382</v>
      </c>
      <c r="L43" s="163">
        <v>7396</v>
      </c>
      <c r="M43" s="163">
        <v>4251</v>
      </c>
      <c r="N43" s="163">
        <v>221651</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610106</v>
      </c>
      <c r="D44" s="174">
        <v>118950</v>
      </c>
      <c r="E44" s="174">
        <v>20924</v>
      </c>
      <c r="F44" s="174">
        <v>987</v>
      </c>
      <c r="G44" s="174">
        <v>3074</v>
      </c>
      <c r="H44" s="174">
        <v>6100</v>
      </c>
      <c r="I44" s="174">
        <v>4992</v>
      </c>
      <c r="J44" s="174">
        <v>2859</v>
      </c>
      <c r="K44" s="174">
        <v>2146</v>
      </c>
      <c r="L44" s="174">
        <v>767</v>
      </c>
      <c r="M44" s="174">
        <v>460</v>
      </c>
      <c r="N44" s="174">
        <v>469772</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9778</v>
      </c>
      <c r="D45" s="163">
        <v>415</v>
      </c>
      <c r="E45" s="163">
        <v>6699</v>
      </c>
      <c r="F45" s="163">
        <v>727</v>
      </c>
      <c r="G45" s="163">
        <v>1495</v>
      </c>
      <c r="H45" s="163">
        <v>1679</v>
      </c>
      <c r="I45" s="163">
        <v>1305</v>
      </c>
      <c r="J45" s="163">
        <v>488</v>
      </c>
      <c r="K45" s="163">
        <v>976</v>
      </c>
      <c r="L45" s="163">
        <v>30</v>
      </c>
      <c r="M45" s="163">
        <v>1070</v>
      </c>
      <c r="N45" s="163">
        <v>1594</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1969</v>
      </c>
      <c r="D47" s="163">
        <v>112</v>
      </c>
      <c r="E47" s="163">
        <v>1669</v>
      </c>
      <c r="F47" s="163">
        <v>347</v>
      </c>
      <c r="G47" s="163">
        <v>756</v>
      </c>
      <c r="H47" s="163">
        <v>87</v>
      </c>
      <c r="I47" s="163">
        <v>172</v>
      </c>
      <c r="J47" s="163">
        <v>268</v>
      </c>
      <c r="K47" s="163">
        <v>39</v>
      </c>
      <c r="L47" s="163" t="s">
        <v>8</v>
      </c>
      <c r="M47" s="163">
        <v>3</v>
      </c>
      <c r="N47" s="163">
        <v>185</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645</v>
      </c>
      <c r="D48" s="163" t="s">
        <v>8</v>
      </c>
      <c r="E48" s="163">
        <v>617</v>
      </c>
      <c r="F48" s="163">
        <v>1</v>
      </c>
      <c r="G48" s="163">
        <v>612</v>
      </c>
      <c r="H48" s="163">
        <v>1</v>
      </c>
      <c r="I48" s="163">
        <v>4</v>
      </c>
      <c r="J48" s="163" t="s">
        <v>8</v>
      </c>
      <c r="K48" s="163" t="s">
        <v>8</v>
      </c>
      <c r="L48" s="163" t="s">
        <v>8</v>
      </c>
      <c r="M48" s="163" t="s">
        <v>8</v>
      </c>
      <c r="N48" s="163">
        <v>27</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11102</v>
      </c>
      <c r="D49" s="174">
        <v>528</v>
      </c>
      <c r="E49" s="174">
        <v>7751</v>
      </c>
      <c r="F49" s="174">
        <v>1073</v>
      </c>
      <c r="G49" s="174">
        <v>1639</v>
      </c>
      <c r="H49" s="174">
        <v>1765</v>
      </c>
      <c r="I49" s="174">
        <v>1473</v>
      </c>
      <c r="J49" s="174">
        <v>755</v>
      </c>
      <c r="K49" s="174">
        <v>1015</v>
      </c>
      <c r="L49" s="174">
        <v>30</v>
      </c>
      <c r="M49" s="174">
        <v>1073</v>
      </c>
      <c r="N49" s="174">
        <v>1751</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621208</v>
      </c>
      <c r="D50" s="174">
        <v>119477</v>
      </c>
      <c r="E50" s="174">
        <v>28675</v>
      </c>
      <c r="F50" s="174">
        <v>2060</v>
      </c>
      <c r="G50" s="174">
        <v>4713</v>
      </c>
      <c r="H50" s="174">
        <v>7865</v>
      </c>
      <c r="I50" s="174">
        <v>6465</v>
      </c>
      <c r="J50" s="174">
        <v>3614</v>
      </c>
      <c r="K50" s="174">
        <v>3161</v>
      </c>
      <c r="L50" s="174">
        <v>797</v>
      </c>
      <c r="M50" s="174">
        <v>1533</v>
      </c>
      <c r="N50" s="174">
        <v>471523</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-898912</v>
      </c>
      <c r="D51" s="174">
        <v>-227821</v>
      </c>
      <c r="E51" s="174">
        <v>-241232</v>
      </c>
      <c r="F51" s="174">
        <v>-15011</v>
      </c>
      <c r="G51" s="174">
        <v>-34028</v>
      </c>
      <c r="H51" s="174">
        <v>-49243</v>
      </c>
      <c r="I51" s="174">
        <v>-31948</v>
      </c>
      <c r="J51" s="174">
        <v>-37244</v>
      </c>
      <c r="K51" s="174">
        <v>-22034</v>
      </c>
      <c r="L51" s="174">
        <v>-51726</v>
      </c>
      <c r="M51" s="174">
        <v>-992</v>
      </c>
      <c r="N51" s="174">
        <v>-428867</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-884941</v>
      </c>
      <c r="D52" s="173">
        <v>-227270</v>
      </c>
      <c r="E52" s="173">
        <v>-227831</v>
      </c>
      <c r="F52" s="173">
        <v>-14104</v>
      </c>
      <c r="G52" s="173">
        <v>-31479</v>
      </c>
      <c r="H52" s="173">
        <v>-44418</v>
      </c>
      <c r="I52" s="173">
        <v>-29632</v>
      </c>
      <c r="J52" s="173">
        <v>-35314</v>
      </c>
      <c r="K52" s="173">
        <v>-21725</v>
      </c>
      <c r="L52" s="173">
        <v>-51159</v>
      </c>
      <c r="M52" s="173">
        <v>-1231</v>
      </c>
      <c r="N52" s="173">
        <v>-428609</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1000</v>
      </c>
      <c r="D53" s="163" t="s">
        <v>8</v>
      </c>
      <c r="E53" s="163">
        <v>1000</v>
      </c>
      <c r="F53" s="163" t="s">
        <v>8</v>
      </c>
      <c r="G53" s="163" t="s">
        <v>8</v>
      </c>
      <c r="H53" s="163" t="s">
        <v>8</v>
      </c>
      <c r="I53" s="163">
        <v>1000</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676</v>
      </c>
      <c r="D54" s="163" t="s">
        <v>8</v>
      </c>
      <c r="E54" s="163">
        <v>664</v>
      </c>
      <c r="F54" s="163">
        <v>3</v>
      </c>
      <c r="G54" s="163">
        <v>219</v>
      </c>
      <c r="H54" s="163">
        <v>195</v>
      </c>
      <c r="I54" s="163">
        <v>156</v>
      </c>
      <c r="J54" s="163">
        <v>90</v>
      </c>
      <c r="K54" s="163" t="s">
        <v>8</v>
      </c>
      <c r="L54" s="163" t="s">
        <v>8</v>
      </c>
      <c r="M54" s="163">
        <v>12</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110.74</v>
      </c>
      <c r="D56" s="170">
        <v>55.9</v>
      </c>
      <c r="E56" s="170">
        <v>79.75</v>
      </c>
      <c r="F56" s="170">
        <v>57.42</v>
      </c>
      <c r="G56" s="170">
        <v>94.67</v>
      </c>
      <c r="H56" s="170">
        <v>97.61</v>
      </c>
      <c r="I56" s="170">
        <v>113.03</v>
      </c>
      <c r="J56" s="170">
        <v>64.47</v>
      </c>
      <c r="K56" s="170">
        <v>141.28</v>
      </c>
      <c r="L56" s="170">
        <v>25.56</v>
      </c>
      <c r="M56" s="170">
        <v>6.51</v>
      </c>
      <c r="N56" s="170">
        <v>40.15</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14.02</v>
      </c>
      <c r="D57" s="170">
        <v>1.08</v>
      </c>
      <c r="E57" s="170">
        <v>15.4</v>
      </c>
      <c r="F57" s="170">
        <v>11.36</v>
      </c>
      <c r="G57" s="170">
        <v>17.7</v>
      </c>
      <c r="H57" s="170">
        <v>20.84</v>
      </c>
      <c r="I57" s="170">
        <v>18.04</v>
      </c>
      <c r="J57" s="170">
        <v>14.19</v>
      </c>
      <c r="K57" s="170">
        <v>27.27</v>
      </c>
      <c r="L57" s="170">
        <v>4.55</v>
      </c>
      <c r="M57" s="170">
        <v>0.9</v>
      </c>
      <c r="N57" s="170">
        <v>1.1499999999999999</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v>244.66</v>
      </c>
      <c r="D58" s="170">
        <v>396.96</v>
      </c>
      <c r="E58" s="170" t="s">
        <v>8</v>
      </c>
      <c r="F58" s="170" t="s">
        <v>8</v>
      </c>
      <c r="G58" s="170" t="s">
        <v>8</v>
      </c>
      <c r="H58" s="170" t="s">
        <v>8</v>
      </c>
      <c r="I58" s="170" t="s">
        <v>8</v>
      </c>
      <c r="J58" s="170" t="s">
        <v>8</v>
      </c>
      <c r="K58" s="170" t="s">
        <v>8</v>
      </c>
      <c r="L58" s="170" t="s">
        <v>8</v>
      </c>
      <c r="M58" s="170" t="s">
        <v>8</v>
      </c>
      <c r="N58" s="170">
        <v>208.45</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0.16</v>
      </c>
      <c r="D59" s="170" t="s">
        <v>8</v>
      </c>
      <c r="E59" s="170">
        <v>0.2</v>
      </c>
      <c r="F59" s="170" t="s">
        <v>8</v>
      </c>
      <c r="G59" s="170">
        <v>0.54</v>
      </c>
      <c r="H59" s="170">
        <v>0.49</v>
      </c>
      <c r="I59" s="170">
        <v>0.24</v>
      </c>
      <c r="J59" s="170">
        <v>0.03</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787.67</v>
      </c>
      <c r="D60" s="170">
        <v>699.23</v>
      </c>
      <c r="E60" s="170">
        <v>178.31</v>
      </c>
      <c r="F60" s="170">
        <v>173.74</v>
      </c>
      <c r="G60" s="170">
        <v>184.14</v>
      </c>
      <c r="H60" s="170">
        <v>185.42</v>
      </c>
      <c r="I60" s="170">
        <v>181.72</v>
      </c>
      <c r="J60" s="170">
        <v>169.19</v>
      </c>
      <c r="K60" s="170">
        <v>168.83</v>
      </c>
      <c r="L60" s="170">
        <v>178.94</v>
      </c>
      <c r="M60" s="170">
        <v>0.42</v>
      </c>
      <c r="N60" s="170">
        <v>630.15</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208.35</v>
      </c>
      <c r="D61" s="170">
        <v>9.2100000000000009</v>
      </c>
      <c r="E61" s="170">
        <v>78.23</v>
      </c>
      <c r="F61" s="170">
        <v>54.25</v>
      </c>
      <c r="G61" s="170">
        <v>94.24</v>
      </c>
      <c r="H61" s="170">
        <v>92.24</v>
      </c>
      <c r="I61" s="170">
        <v>107.19</v>
      </c>
      <c r="J61" s="170">
        <v>60.79</v>
      </c>
      <c r="K61" s="170">
        <v>151.18</v>
      </c>
      <c r="L61" s="170">
        <v>26.06</v>
      </c>
      <c r="M61" s="170">
        <v>5.6</v>
      </c>
      <c r="N61" s="170">
        <v>174.13</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948.9</v>
      </c>
      <c r="D62" s="171">
        <v>1143.96</v>
      </c>
      <c r="E62" s="171">
        <v>195.42</v>
      </c>
      <c r="F62" s="171">
        <v>188.27</v>
      </c>
      <c r="G62" s="171">
        <v>202.8</v>
      </c>
      <c r="H62" s="171">
        <v>212.11</v>
      </c>
      <c r="I62" s="171">
        <v>205.83</v>
      </c>
      <c r="J62" s="171">
        <v>187.09</v>
      </c>
      <c r="K62" s="171">
        <v>186.2</v>
      </c>
      <c r="L62" s="171">
        <v>183</v>
      </c>
      <c r="M62" s="171">
        <v>2.23</v>
      </c>
      <c r="N62" s="171">
        <v>705.77</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15.53</v>
      </c>
      <c r="D63" s="170">
        <v>2.46</v>
      </c>
      <c r="E63" s="170">
        <v>16.86</v>
      </c>
      <c r="F63" s="170">
        <v>24.6</v>
      </c>
      <c r="G63" s="170">
        <v>28.17</v>
      </c>
      <c r="H63" s="170">
        <v>27.28</v>
      </c>
      <c r="I63" s="170">
        <v>21.76</v>
      </c>
      <c r="J63" s="170">
        <v>12.83</v>
      </c>
      <c r="K63" s="170">
        <v>10.3</v>
      </c>
      <c r="L63" s="170">
        <v>2.1</v>
      </c>
      <c r="M63" s="170">
        <v>1.1000000000000001</v>
      </c>
      <c r="N63" s="170">
        <v>1.1100000000000001</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11.63</v>
      </c>
      <c r="D64" s="170">
        <v>2.46</v>
      </c>
      <c r="E64" s="170">
        <v>13.12</v>
      </c>
      <c r="F64" s="170">
        <v>18.79</v>
      </c>
      <c r="G64" s="170">
        <v>23.67</v>
      </c>
      <c r="H64" s="170">
        <v>24.14</v>
      </c>
      <c r="I64" s="170">
        <v>16.34</v>
      </c>
      <c r="J64" s="170">
        <v>10.039999999999999</v>
      </c>
      <c r="K64" s="170">
        <v>2.37</v>
      </c>
      <c r="L64" s="170">
        <v>1.07</v>
      </c>
      <c r="M64" s="170">
        <v>1.03</v>
      </c>
      <c r="N64" s="170">
        <v>0.08</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0.8</v>
      </c>
      <c r="D66" s="170">
        <v>1.1000000000000001</v>
      </c>
      <c r="E66" s="170">
        <v>0.24</v>
      </c>
      <c r="F66" s="170">
        <v>0.11</v>
      </c>
      <c r="G66" s="170" t="s">
        <v>8</v>
      </c>
      <c r="H66" s="170">
        <v>0.39</v>
      </c>
      <c r="I66" s="170">
        <v>0.79</v>
      </c>
      <c r="J66" s="170">
        <v>0.33</v>
      </c>
      <c r="K66" s="170">
        <v>0.03</v>
      </c>
      <c r="L66" s="170" t="s">
        <v>8</v>
      </c>
      <c r="M66" s="170" t="s">
        <v>8</v>
      </c>
      <c r="N66" s="170">
        <v>0.48</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0.41</v>
      </c>
      <c r="D67" s="170" t="s">
        <v>8</v>
      </c>
      <c r="E67" s="170">
        <v>0.49</v>
      </c>
      <c r="F67" s="170">
        <v>0.01</v>
      </c>
      <c r="G67" s="170">
        <v>3.59</v>
      </c>
      <c r="H67" s="170" t="s">
        <v>8</v>
      </c>
      <c r="I67" s="170">
        <v>0.02</v>
      </c>
      <c r="J67" s="170" t="s">
        <v>8</v>
      </c>
      <c r="K67" s="170" t="s">
        <v>8</v>
      </c>
      <c r="L67" s="170" t="s">
        <v>8</v>
      </c>
      <c r="M67" s="170" t="s">
        <v>8</v>
      </c>
      <c r="N67" s="170">
        <v>0.02</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15.91</v>
      </c>
      <c r="D68" s="171">
        <v>3.56</v>
      </c>
      <c r="E68" s="171">
        <v>16.62</v>
      </c>
      <c r="F68" s="171">
        <v>24.7</v>
      </c>
      <c r="G68" s="171">
        <v>24.58</v>
      </c>
      <c r="H68" s="171">
        <v>27.67</v>
      </c>
      <c r="I68" s="171">
        <v>22.52</v>
      </c>
      <c r="J68" s="171">
        <v>13.16</v>
      </c>
      <c r="K68" s="171">
        <v>10.33</v>
      </c>
      <c r="L68" s="171">
        <v>2.1</v>
      </c>
      <c r="M68" s="171">
        <v>1.1000000000000001</v>
      </c>
      <c r="N68" s="171">
        <v>1.58</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964.81</v>
      </c>
      <c r="D69" s="171">
        <v>1147.52</v>
      </c>
      <c r="E69" s="171">
        <v>212.04</v>
      </c>
      <c r="F69" s="171">
        <v>212.97</v>
      </c>
      <c r="G69" s="171">
        <v>227.38</v>
      </c>
      <c r="H69" s="171">
        <v>239.78</v>
      </c>
      <c r="I69" s="171">
        <v>228.35</v>
      </c>
      <c r="J69" s="171">
        <v>200.25</v>
      </c>
      <c r="K69" s="171">
        <v>196.52</v>
      </c>
      <c r="L69" s="171">
        <v>185.1</v>
      </c>
      <c r="M69" s="171">
        <v>3.33</v>
      </c>
      <c r="N69" s="171">
        <v>707.35</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352.27</v>
      </c>
      <c r="D76" s="170">
        <v>366.76</v>
      </c>
      <c r="E76" s="170">
        <v>4.8600000000000003</v>
      </c>
      <c r="F76" s="170">
        <v>5.79</v>
      </c>
      <c r="G76" s="170">
        <v>5.12</v>
      </c>
      <c r="H76" s="170">
        <v>8.2200000000000006</v>
      </c>
      <c r="I76" s="170">
        <v>14.62</v>
      </c>
      <c r="J76" s="170">
        <v>0.84</v>
      </c>
      <c r="K76" s="170">
        <v>1.62</v>
      </c>
      <c r="L76" s="170">
        <v>0.19</v>
      </c>
      <c r="M76" s="170">
        <v>0.09</v>
      </c>
      <c r="N76" s="170">
        <v>343.92</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1.32</v>
      </c>
      <c r="D77" s="170">
        <v>1.17</v>
      </c>
      <c r="E77" s="170">
        <v>0.56999999999999995</v>
      </c>
      <c r="F77" s="170" t="s">
        <v>8</v>
      </c>
      <c r="G77" s="170" t="s">
        <v>8</v>
      </c>
      <c r="H77" s="170">
        <v>7.0000000000000007E-2</v>
      </c>
      <c r="I77" s="170">
        <v>0.15</v>
      </c>
      <c r="J77" s="170">
        <v>0.51</v>
      </c>
      <c r="K77" s="170">
        <v>2.17</v>
      </c>
      <c r="L77" s="170">
        <v>1.04</v>
      </c>
      <c r="M77" s="170" t="s">
        <v>8</v>
      </c>
      <c r="N77" s="170">
        <v>0.8</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2.2200000000000002</v>
      </c>
      <c r="D78" s="170" t="s">
        <v>8</v>
      </c>
      <c r="E78" s="170">
        <v>2.33</v>
      </c>
      <c r="F78" s="170">
        <v>3.13</v>
      </c>
      <c r="G78" s="170">
        <v>1.26</v>
      </c>
      <c r="H78" s="170">
        <v>4.76</v>
      </c>
      <c r="I78" s="170">
        <v>2.5099999999999998</v>
      </c>
      <c r="J78" s="170">
        <v>1.0900000000000001</v>
      </c>
      <c r="K78" s="170">
        <v>5.52</v>
      </c>
      <c r="L78" s="170">
        <v>0.03</v>
      </c>
      <c r="M78" s="170">
        <v>0.27</v>
      </c>
      <c r="N78" s="170">
        <v>0.25</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239.77</v>
      </c>
      <c r="D79" s="170">
        <v>34.31</v>
      </c>
      <c r="E79" s="170">
        <v>86.92</v>
      </c>
      <c r="F79" s="170">
        <v>57.64</v>
      </c>
      <c r="G79" s="170">
        <v>105.9</v>
      </c>
      <c r="H79" s="170">
        <v>104.79</v>
      </c>
      <c r="I79" s="170">
        <v>119.59</v>
      </c>
      <c r="J79" s="170">
        <v>72.349999999999994</v>
      </c>
      <c r="K79" s="170">
        <v>158.62</v>
      </c>
      <c r="L79" s="170">
        <v>27.5</v>
      </c>
      <c r="M79" s="170">
        <v>5.85</v>
      </c>
      <c r="N79" s="170">
        <v>198.22</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208.35</v>
      </c>
      <c r="D80" s="170">
        <v>9.2100000000000009</v>
      </c>
      <c r="E80" s="170">
        <v>78.23</v>
      </c>
      <c r="F80" s="170">
        <v>54.25</v>
      </c>
      <c r="G80" s="170">
        <v>94.24</v>
      </c>
      <c r="H80" s="170">
        <v>92.24</v>
      </c>
      <c r="I80" s="170">
        <v>107.19</v>
      </c>
      <c r="J80" s="170">
        <v>60.79</v>
      </c>
      <c r="K80" s="170">
        <v>151.18</v>
      </c>
      <c r="L80" s="170">
        <v>26.06</v>
      </c>
      <c r="M80" s="170">
        <v>5.6</v>
      </c>
      <c r="N80" s="170">
        <v>174.13</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387.23</v>
      </c>
      <c r="D81" s="171">
        <v>393.03</v>
      </c>
      <c r="E81" s="171">
        <v>16.440000000000001</v>
      </c>
      <c r="F81" s="171">
        <v>12.31</v>
      </c>
      <c r="G81" s="171">
        <v>18.04</v>
      </c>
      <c r="H81" s="171">
        <v>25.61</v>
      </c>
      <c r="I81" s="171">
        <v>29.67</v>
      </c>
      <c r="J81" s="171">
        <v>14.01</v>
      </c>
      <c r="K81" s="171">
        <v>16.739999999999998</v>
      </c>
      <c r="L81" s="171">
        <v>2.7</v>
      </c>
      <c r="M81" s="171">
        <v>0.61</v>
      </c>
      <c r="N81" s="171">
        <v>369.05</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6.21</v>
      </c>
      <c r="D82" s="170">
        <v>1.37</v>
      </c>
      <c r="E82" s="170">
        <v>5.26</v>
      </c>
      <c r="F82" s="170">
        <v>9.06</v>
      </c>
      <c r="G82" s="170">
        <v>8.77</v>
      </c>
      <c r="H82" s="170">
        <v>7.05</v>
      </c>
      <c r="I82" s="170">
        <v>7.76</v>
      </c>
      <c r="J82" s="170">
        <v>2.39</v>
      </c>
      <c r="K82" s="170">
        <v>7.62</v>
      </c>
      <c r="L82" s="170">
        <v>0.11</v>
      </c>
      <c r="M82" s="170">
        <v>1.41</v>
      </c>
      <c r="N82" s="170">
        <v>1.25</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1.25</v>
      </c>
      <c r="D84" s="170">
        <v>0.37</v>
      </c>
      <c r="E84" s="170">
        <v>1.31</v>
      </c>
      <c r="F84" s="170">
        <v>4.33</v>
      </c>
      <c r="G84" s="170">
        <v>4.4400000000000004</v>
      </c>
      <c r="H84" s="170">
        <v>0.36</v>
      </c>
      <c r="I84" s="170">
        <v>1.02</v>
      </c>
      <c r="J84" s="170">
        <v>1.31</v>
      </c>
      <c r="K84" s="170">
        <v>0.3</v>
      </c>
      <c r="L84" s="170" t="s">
        <v>8</v>
      </c>
      <c r="M84" s="170" t="s">
        <v>8</v>
      </c>
      <c r="N84" s="170">
        <v>0.15</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0.41</v>
      </c>
      <c r="D85" s="170" t="s">
        <v>8</v>
      </c>
      <c r="E85" s="170">
        <v>0.49</v>
      </c>
      <c r="F85" s="170">
        <v>0.01</v>
      </c>
      <c r="G85" s="170">
        <v>3.59</v>
      </c>
      <c r="H85" s="170" t="s">
        <v>8</v>
      </c>
      <c r="I85" s="170">
        <v>0.02</v>
      </c>
      <c r="J85" s="170" t="s">
        <v>8</v>
      </c>
      <c r="K85" s="170" t="s">
        <v>8</v>
      </c>
      <c r="L85" s="170" t="s">
        <v>8</v>
      </c>
      <c r="M85" s="170" t="s">
        <v>8</v>
      </c>
      <c r="N85" s="170">
        <v>0.02</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7.05</v>
      </c>
      <c r="D86" s="171">
        <v>1.74</v>
      </c>
      <c r="E86" s="171">
        <v>6.09</v>
      </c>
      <c r="F86" s="171">
        <v>13.38</v>
      </c>
      <c r="G86" s="171">
        <v>9.6199999999999992</v>
      </c>
      <c r="H86" s="171">
        <v>7.41</v>
      </c>
      <c r="I86" s="171">
        <v>8.76</v>
      </c>
      <c r="J86" s="171">
        <v>3.7</v>
      </c>
      <c r="K86" s="171">
        <v>7.92</v>
      </c>
      <c r="L86" s="171">
        <v>0.11</v>
      </c>
      <c r="M86" s="171">
        <v>1.41</v>
      </c>
      <c r="N86" s="171">
        <v>1.38</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394.28</v>
      </c>
      <c r="D87" s="171">
        <v>394.77</v>
      </c>
      <c r="E87" s="171">
        <v>22.53</v>
      </c>
      <c r="F87" s="171">
        <v>25.7</v>
      </c>
      <c r="G87" s="171">
        <v>27.66</v>
      </c>
      <c r="H87" s="171">
        <v>33.020000000000003</v>
      </c>
      <c r="I87" s="171">
        <v>38.43</v>
      </c>
      <c r="J87" s="171">
        <v>17.71</v>
      </c>
      <c r="K87" s="171">
        <v>24.66</v>
      </c>
      <c r="L87" s="171">
        <v>2.81</v>
      </c>
      <c r="M87" s="171">
        <v>2.02</v>
      </c>
      <c r="N87" s="171">
        <v>370.43</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-570.53</v>
      </c>
      <c r="D88" s="171">
        <v>-752.75</v>
      </c>
      <c r="E88" s="171">
        <v>-189.51</v>
      </c>
      <c r="F88" s="171">
        <v>-187.28</v>
      </c>
      <c r="G88" s="171">
        <v>-199.71</v>
      </c>
      <c r="H88" s="171">
        <v>-206.76</v>
      </c>
      <c r="I88" s="171">
        <v>-189.92</v>
      </c>
      <c r="J88" s="171">
        <v>-182.53</v>
      </c>
      <c r="K88" s="171">
        <v>-171.86</v>
      </c>
      <c r="L88" s="171">
        <v>-182.29</v>
      </c>
      <c r="M88" s="171">
        <v>-1.31</v>
      </c>
      <c r="N88" s="171">
        <v>-336.92</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-561.66999999999996</v>
      </c>
      <c r="D89" s="172">
        <v>-750.93</v>
      </c>
      <c r="E89" s="172">
        <v>-178.98</v>
      </c>
      <c r="F89" s="172">
        <v>-175.96</v>
      </c>
      <c r="G89" s="172">
        <v>-184.76</v>
      </c>
      <c r="H89" s="172">
        <v>-186.5</v>
      </c>
      <c r="I89" s="172">
        <v>-176.15</v>
      </c>
      <c r="J89" s="172">
        <v>-173.08</v>
      </c>
      <c r="K89" s="172">
        <v>-169.45</v>
      </c>
      <c r="L89" s="172">
        <v>-180.29</v>
      </c>
      <c r="M89" s="172">
        <v>-1.62</v>
      </c>
      <c r="N89" s="172">
        <v>-336.72</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0.63</v>
      </c>
      <c r="D90" s="170" t="s">
        <v>8</v>
      </c>
      <c r="E90" s="170">
        <v>0.79</v>
      </c>
      <c r="F90" s="170" t="s">
        <v>8</v>
      </c>
      <c r="G90" s="170" t="s">
        <v>8</v>
      </c>
      <c r="H90" s="170" t="s">
        <v>8</v>
      </c>
      <c r="I90" s="170">
        <v>5.94</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0.43</v>
      </c>
      <c r="D91" s="170" t="s">
        <v>8</v>
      </c>
      <c r="E91" s="170">
        <v>0.52</v>
      </c>
      <c r="F91" s="170">
        <v>0.04</v>
      </c>
      <c r="G91" s="170">
        <v>1.29</v>
      </c>
      <c r="H91" s="170">
        <v>0.82</v>
      </c>
      <c r="I91" s="170">
        <v>0.93</v>
      </c>
      <c r="J91" s="170">
        <v>0.44</v>
      </c>
      <c r="K91" s="170" t="s">
        <v>8</v>
      </c>
      <c r="L91" s="170" t="s">
        <v>8</v>
      </c>
      <c r="M91" s="170">
        <v>0.02</v>
      </c>
      <c r="N91" s="170" t="s">
        <v>8</v>
      </c>
    </row>
  </sheetData>
  <mergeCells count="31">
    <mergeCell ref="C55:H55"/>
    <mergeCell ref="I55:N55"/>
    <mergeCell ref="A2:B2"/>
    <mergeCell ref="C2:H2"/>
    <mergeCell ref="I2:N2"/>
    <mergeCell ref="I4:L5"/>
    <mergeCell ref="M4:M16"/>
    <mergeCell ref="N4:N16"/>
    <mergeCell ref="G6:G13"/>
    <mergeCell ref="H6:H13"/>
    <mergeCell ref="K6:K13"/>
    <mergeCell ref="C18:H18"/>
    <mergeCell ref="L6:L13"/>
    <mergeCell ref="I14:L16"/>
    <mergeCell ref="F4:H5"/>
    <mergeCell ref="I18:N18"/>
    <mergeCell ref="A1:B1"/>
    <mergeCell ref="C1:H1"/>
    <mergeCell ref="I1:N1"/>
    <mergeCell ref="A3:B3"/>
    <mergeCell ref="C3:H3"/>
    <mergeCell ref="I3:N3"/>
    <mergeCell ref="F14:H16"/>
    <mergeCell ref="F6:F13"/>
    <mergeCell ref="I6:I13"/>
    <mergeCell ref="J6:J13"/>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37"/>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42</v>
      </c>
      <c r="B2" s="230"/>
      <c r="C2" s="231" t="s">
        <v>126</v>
      </c>
      <c r="D2" s="231"/>
      <c r="E2" s="231"/>
      <c r="F2" s="231"/>
      <c r="G2" s="231"/>
      <c r="H2" s="232"/>
      <c r="I2" s="233" t="s">
        <v>126</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52656</v>
      </c>
      <c r="D19" s="163">
        <v>14072</v>
      </c>
      <c r="E19" s="163">
        <v>9708</v>
      </c>
      <c r="F19" s="163">
        <v>13</v>
      </c>
      <c r="G19" s="163">
        <v>204</v>
      </c>
      <c r="H19" s="163">
        <v>1038</v>
      </c>
      <c r="I19" s="163">
        <v>2237</v>
      </c>
      <c r="J19" s="163">
        <v>2721</v>
      </c>
      <c r="K19" s="163">
        <v>1547</v>
      </c>
      <c r="L19" s="163">
        <v>1949</v>
      </c>
      <c r="M19" s="163">
        <v>148</v>
      </c>
      <c r="N19" s="163">
        <v>28729</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34730</v>
      </c>
      <c r="D20" s="163">
        <v>13464</v>
      </c>
      <c r="E20" s="163">
        <v>19237</v>
      </c>
      <c r="F20" s="163">
        <v>292</v>
      </c>
      <c r="G20" s="163">
        <v>922</v>
      </c>
      <c r="H20" s="163">
        <v>2779</v>
      </c>
      <c r="I20" s="163">
        <v>3723</v>
      </c>
      <c r="J20" s="163">
        <v>4257</v>
      </c>
      <c r="K20" s="163">
        <v>2521</v>
      </c>
      <c r="L20" s="163">
        <v>4742</v>
      </c>
      <c r="M20" s="163">
        <v>301</v>
      </c>
      <c r="N20" s="163">
        <v>1727</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58</v>
      </c>
      <c r="D22" s="163" t="s">
        <v>8</v>
      </c>
      <c r="E22" s="163">
        <v>57</v>
      </c>
      <c r="F22" s="163" t="s">
        <v>8</v>
      </c>
      <c r="G22" s="163">
        <v>1</v>
      </c>
      <c r="H22" s="163" t="s">
        <v>8</v>
      </c>
      <c r="I22" s="163">
        <v>3</v>
      </c>
      <c r="J22" s="163">
        <v>53</v>
      </c>
      <c r="K22" s="163" t="s">
        <v>8</v>
      </c>
      <c r="L22" s="163" t="s">
        <v>8</v>
      </c>
      <c r="M22" s="163" t="s">
        <v>8</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50353</v>
      </c>
      <c r="D23" s="163">
        <v>13768</v>
      </c>
      <c r="E23" s="163">
        <v>11535</v>
      </c>
      <c r="F23" s="163">
        <v>65</v>
      </c>
      <c r="G23" s="163">
        <v>138</v>
      </c>
      <c r="H23" s="163">
        <v>514</v>
      </c>
      <c r="I23" s="163">
        <v>1172</v>
      </c>
      <c r="J23" s="163">
        <v>1456</v>
      </c>
      <c r="K23" s="163">
        <v>1323</v>
      </c>
      <c r="L23" s="163">
        <v>6866</v>
      </c>
      <c r="M23" s="163">
        <v>35</v>
      </c>
      <c r="N23" s="163">
        <v>25016</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1053</v>
      </c>
      <c r="D24" s="163" t="s">
        <v>8</v>
      </c>
      <c r="E24" s="163">
        <v>939</v>
      </c>
      <c r="F24" s="163" t="s">
        <v>8</v>
      </c>
      <c r="G24" s="163">
        <v>14</v>
      </c>
      <c r="H24" s="163">
        <v>176</v>
      </c>
      <c r="I24" s="163">
        <v>264</v>
      </c>
      <c r="J24" s="163">
        <v>55</v>
      </c>
      <c r="K24" s="163">
        <v>275</v>
      </c>
      <c r="L24" s="163">
        <v>156</v>
      </c>
      <c r="M24" s="163">
        <v>113</v>
      </c>
      <c r="N24" s="163">
        <v>1</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136744</v>
      </c>
      <c r="D25" s="174">
        <v>41304</v>
      </c>
      <c r="E25" s="174">
        <v>39597</v>
      </c>
      <c r="F25" s="174">
        <v>370</v>
      </c>
      <c r="G25" s="174">
        <v>1251</v>
      </c>
      <c r="H25" s="174">
        <v>4154</v>
      </c>
      <c r="I25" s="174">
        <v>6871</v>
      </c>
      <c r="J25" s="174">
        <v>8432</v>
      </c>
      <c r="K25" s="174">
        <v>5116</v>
      </c>
      <c r="L25" s="174">
        <v>13402</v>
      </c>
      <c r="M25" s="174">
        <v>371</v>
      </c>
      <c r="N25" s="174">
        <v>55472</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36967</v>
      </c>
      <c r="D26" s="163">
        <v>3637</v>
      </c>
      <c r="E26" s="163">
        <v>31576</v>
      </c>
      <c r="F26" s="163">
        <v>372</v>
      </c>
      <c r="G26" s="163">
        <v>610</v>
      </c>
      <c r="H26" s="163">
        <v>8326</v>
      </c>
      <c r="I26" s="163">
        <v>5112</v>
      </c>
      <c r="J26" s="163">
        <v>3668</v>
      </c>
      <c r="K26" s="163">
        <v>1637</v>
      </c>
      <c r="L26" s="163">
        <v>11852</v>
      </c>
      <c r="M26" s="163">
        <v>1727</v>
      </c>
      <c r="N26" s="163">
        <v>27</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30008</v>
      </c>
      <c r="D27" s="163">
        <v>2759</v>
      </c>
      <c r="E27" s="163">
        <v>25534</v>
      </c>
      <c r="F27" s="163">
        <v>248</v>
      </c>
      <c r="G27" s="163">
        <v>451</v>
      </c>
      <c r="H27" s="163">
        <v>7345</v>
      </c>
      <c r="I27" s="163">
        <v>4756</v>
      </c>
      <c r="J27" s="163">
        <v>2019</v>
      </c>
      <c r="K27" s="163">
        <v>1530</v>
      </c>
      <c r="L27" s="163">
        <v>9185</v>
      </c>
      <c r="M27" s="163">
        <v>1714</v>
      </c>
      <c r="N27" s="163" t="s">
        <v>8</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1480</v>
      </c>
      <c r="D29" s="163">
        <v>517</v>
      </c>
      <c r="E29" s="163">
        <v>796</v>
      </c>
      <c r="F29" s="163">
        <v>23</v>
      </c>
      <c r="G29" s="163" t="s">
        <v>8</v>
      </c>
      <c r="H29" s="163">
        <v>6</v>
      </c>
      <c r="I29" s="163">
        <v>631</v>
      </c>
      <c r="J29" s="163">
        <v>40</v>
      </c>
      <c r="K29" s="163">
        <v>97</v>
      </c>
      <c r="L29" s="163" t="s">
        <v>8</v>
      </c>
      <c r="M29" s="163" t="s">
        <v>8</v>
      </c>
      <c r="N29" s="163">
        <v>166</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3</v>
      </c>
      <c r="D30" s="163" t="s">
        <v>8</v>
      </c>
      <c r="E30" s="163">
        <v>3</v>
      </c>
      <c r="F30" s="163" t="s">
        <v>8</v>
      </c>
      <c r="G30" s="163" t="s">
        <v>8</v>
      </c>
      <c r="H30" s="163" t="s">
        <v>8</v>
      </c>
      <c r="I30" s="163" t="s">
        <v>8</v>
      </c>
      <c r="J30" s="163">
        <v>3</v>
      </c>
      <c r="K30" s="163" t="s">
        <v>8</v>
      </c>
      <c r="L30" s="163" t="s">
        <v>8</v>
      </c>
      <c r="M30" s="163" t="s">
        <v>8</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38443</v>
      </c>
      <c r="D31" s="174">
        <v>4155</v>
      </c>
      <c r="E31" s="174">
        <v>32369</v>
      </c>
      <c r="F31" s="174">
        <v>394</v>
      </c>
      <c r="G31" s="174">
        <v>610</v>
      </c>
      <c r="H31" s="174">
        <v>8332</v>
      </c>
      <c r="I31" s="174">
        <v>5743</v>
      </c>
      <c r="J31" s="174">
        <v>3704</v>
      </c>
      <c r="K31" s="174">
        <v>1733</v>
      </c>
      <c r="L31" s="174">
        <v>11852</v>
      </c>
      <c r="M31" s="174">
        <v>1727</v>
      </c>
      <c r="N31" s="174">
        <v>192</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175187</v>
      </c>
      <c r="D32" s="174">
        <v>45459</v>
      </c>
      <c r="E32" s="174">
        <v>71966</v>
      </c>
      <c r="F32" s="174">
        <v>765</v>
      </c>
      <c r="G32" s="174">
        <v>1861</v>
      </c>
      <c r="H32" s="174">
        <v>12486</v>
      </c>
      <c r="I32" s="174">
        <v>12614</v>
      </c>
      <c r="J32" s="174">
        <v>12137</v>
      </c>
      <c r="K32" s="174">
        <v>6849</v>
      </c>
      <c r="L32" s="174">
        <v>25254</v>
      </c>
      <c r="M32" s="174">
        <v>2098</v>
      </c>
      <c r="N32" s="174">
        <v>55664</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8080</v>
      </c>
      <c r="D39" s="163">
        <v>1900</v>
      </c>
      <c r="E39" s="163">
        <v>172</v>
      </c>
      <c r="F39" s="163">
        <v>25</v>
      </c>
      <c r="G39" s="163">
        <v>3</v>
      </c>
      <c r="H39" s="163">
        <v>57</v>
      </c>
      <c r="I39" s="163" t="s">
        <v>8</v>
      </c>
      <c r="J39" s="163" t="s">
        <v>8</v>
      </c>
      <c r="K39" s="163">
        <v>84</v>
      </c>
      <c r="L39" s="163">
        <v>2</v>
      </c>
      <c r="M39" s="163" t="s">
        <v>8</v>
      </c>
      <c r="N39" s="163">
        <v>6007</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966</v>
      </c>
      <c r="D40" s="163">
        <v>176</v>
      </c>
      <c r="E40" s="163">
        <v>396</v>
      </c>
      <c r="F40" s="163" t="s">
        <v>8</v>
      </c>
      <c r="G40" s="163" t="s">
        <v>8</v>
      </c>
      <c r="H40" s="163" t="s">
        <v>8</v>
      </c>
      <c r="I40" s="163" t="s">
        <v>8</v>
      </c>
      <c r="J40" s="163">
        <v>11</v>
      </c>
      <c r="K40" s="163" t="s">
        <v>8</v>
      </c>
      <c r="L40" s="163">
        <v>385</v>
      </c>
      <c r="M40" s="163" t="s">
        <v>8</v>
      </c>
      <c r="N40" s="163">
        <v>395</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9978</v>
      </c>
      <c r="D41" s="163">
        <v>4255</v>
      </c>
      <c r="E41" s="163">
        <v>3125</v>
      </c>
      <c r="F41" s="163">
        <v>1</v>
      </c>
      <c r="G41" s="163">
        <v>271</v>
      </c>
      <c r="H41" s="163">
        <v>543</v>
      </c>
      <c r="I41" s="163">
        <v>510</v>
      </c>
      <c r="J41" s="163">
        <v>1295</v>
      </c>
      <c r="K41" s="163">
        <v>245</v>
      </c>
      <c r="L41" s="163">
        <v>260</v>
      </c>
      <c r="M41" s="163">
        <v>59</v>
      </c>
      <c r="N41" s="163">
        <v>2539</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12122</v>
      </c>
      <c r="D42" s="163">
        <v>2882</v>
      </c>
      <c r="E42" s="163">
        <v>6317</v>
      </c>
      <c r="F42" s="163">
        <v>64</v>
      </c>
      <c r="G42" s="163">
        <v>188</v>
      </c>
      <c r="H42" s="163">
        <v>841</v>
      </c>
      <c r="I42" s="163">
        <v>1607</v>
      </c>
      <c r="J42" s="163">
        <v>729</v>
      </c>
      <c r="K42" s="163">
        <v>401</v>
      </c>
      <c r="L42" s="163">
        <v>2487</v>
      </c>
      <c r="M42" s="163">
        <v>151</v>
      </c>
      <c r="N42" s="163">
        <v>2772</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1053</v>
      </c>
      <c r="D43" s="163" t="s">
        <v>8</v>
      </c>
      <c r="E43" s="163">
        <v>939</v>
      </c>
      <c r="F43" s="163" t="s">
        <v>8</v>
      </c>
      <c r="G43" s="163">
        <v>14</v>
      </c>
      <c r="H43" s="163">
        <v>176</v>
      </c>
      <c r="I43" s="163">
        <v>264</v>
      </c>
      <c r="J43" s="163">
        <v>55</v>
      </c>
      <c r="K43" s="163">
        <v>275</v>
      </c>
      <c r="L43" s="163">
        <v>156</v>
      </c>
      <c r="M43" s="163">
        <v>113</v>
      </c>
      <c r="N43" s="163">
        <v>1</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30093</v>
      </c>
      <c r="D44" s="174">
        <v>9213</v>
      </c>
      <c r="E44" s="174">
        <v>9070</v>
      </c>
      <c r="F44" s="174">
        <v>90</v>
      </c>
      <c r="G44" s="174">
        <v>448</v>
      </c>
      <c r="H44" s="174">
        <v>1265</v>
      </c>
      <c r="I44" s="174">
        <v>1853</v>
      </c>
      <c r="J44" s="174">
        <v>1979</v>
      </c>
      <c r="K44" s="174">
        <v>456</v>
      </c>
      <c r="L44" s="174">
        <v>2978</v>
      </c>
      <c r="M44" s="174">
        <v>97</v>
      </c>
      <c r="N44" s="174">
        <v>11712</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9380</v>
      </c>
      <c r="D45" s="163">
        <v>1316</v>
      </c>
      <c r="E45" s="163">
        <v>8011</v>
      </c>
      <c r="F45" s="163">
        <v>14</v>
      </c>
      <c r="G45" s="163">
        <v>247</v>
      </c>
      <c r="H45" s="163">
        <v>1646</v>
      </c>
      <c r="I45" s="163">
        <v>4027</v>
      </c>
      <c r="J45" s="163">
        <v>629</v>
      </c>
      <c r="K45" s="163">
        <v>10</v>
      </c>
      <c r="L45" s="163">
        <v>1438</v>
      </c>
      <c r="M45" s="163" t="s">
        <v>8</v>
      </c>
      <c r="N45" s="163">
        <v>53</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5686</v>
      </c>
      <c r="D47" s="163">
        <v>89</v>
      </c>
      <c r="E47" s="163">
        <v>5590</v>
      </c>
      <c r="F47" s="163">
        <v>106</v>
      </c>
      <c r="G47" s="163">
        <v>100</v>
      </c>
      <c r="H47" s="163">
        <v>192</v>
      </c>
      <c r="I47" s="163">
        <v>528</v>
      </c>
      <c r="J47" s="163">
        <v>1705</v>
      </c>
      <c r="K47" s="163">
        <v>1411</v>
      </c>
      <c r="L47" s="163">
        <v>1549</v>
      </c>
      <c r="M47" s="163" t="s">
        <v>8</v>
      </c>
      <c r="N47" s="163">
        <v>7</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3</v>
      </c>
      <c r="D48" s="163" t="s">
        <v>8</v>
      </c>
      <c r="E48" s="163">
        <v>3</v>
      </c>
      <c r="F48" s="163" t="s">
        <v>8</v>
      </c>
      <c r="G48" s="163" t="s">
        <v>8</v>
      </c>
      <c r="H48" s="163" t="s">
        <v>8</v>
      </c>
      <c r="I48" s="163" t="s">
        <v>8</v>
      </c>
      <c r="J48" s="163">
        <v>3</v>
      </c>
      <c r="K48" s="163" t="s">
        <v>8</v>
      </c>
      <c r="L48" s="163" t="s">
        <v>8</v>
      </c>
      <c r="M48" s="163" t="s">
        <v>8</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15063</v>
      </c>
      <c r="D49" s="174">
        <v>1406</v>
      </c>
      <c r="E49" s="174">
        <v>13597</v>
      </c>
      <c r="F49" s="174">
        <v>120</v>
      </c>
      <c r="G49" s="174">
        <v>347</v>
      </c>
      <c r="H49" s="174">
        <v>1837</v>
      </c>
      <c r="I49" s="174">
        <v>4555</v>
      </c>
      <c r="J49" s="174">
        <v>2330</v>
      </c>
      <c r="K49" s="174">
        <v>1421</v>
      </c>
      <c r="L49" s="174">
        <v>2987</v>
      </c>
      <c r="M49" s="174" t="s">
        <v>8</v>
      </c>
      <c r="N49" s="174">
        <v>60</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45156</v>
      </c>
      <c r="D50" s="174">
        <v>10619</v>
      </c>
      <c r="E50" s="174">
        <v>22668</v>
      </c>
      <c r="F50" s="174">
        <v>210</v>
      </c>
      <c r="G50" s="174">
        <v>795</v>
      </c>
      <c r="H50" s="174">
        <v>3103</v>
      </c>
      <c r="I50" s="174">
        <v>6408</v>
      </c>
      <c r="J50" s="174">
        <v>4309</v>
      </c>
      <c r="K50" s="174">
        <v>1877</v>
      </c>
      <c r="L50" s="174">
        <v>5965</v>
      </c>
      <c r="M50" s="174">
        <v>97</v>
      </c>
      <c r="N50" s="174">
        <v>11773</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-130031</v>
      </c>
      <c r="D51" s="174">
        <v>-34840</v>
      </c>
      <c r="E51" s="174">
        <v>-49299</v>
      </c>
      <c r="F51" s="174">
        <v>-555</v>
      </c>
      <c r="G51" s="174">
        <v>-1066</v>
      </c>
      <c r="H51" s="174">
        <v>-9384</v>
      </c>
      <c r="I51" s="174">
        <v>-6205</v>
      </c>
      <c r="J51" s="174">
        <v>-7827</v>
      </c>
      <c r="K51" s="174">
        <v>-4973</v>
      </c>
      <c r="L51" s="174">
        <v>-19289</v>
      </c>
      <c r="M51" s="174">
        <v>-2001</v>
      </c>
      <c r="N51" s="174">
        <v>-43892</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-106651</v>
      </c>
      <c r="D52" s="173">
        <v>-32091</v>
      </c>
      <c r="E52" s="173">
        <v>-30527</v>
      </c>
      <c r="F52" s="173">
        <v>-280</v>
      </c>
      <c r="G52" s="173">
        <v>-803</v>
      </c>
      <c r="H52" s="173">
        <v>-2889</v>
      </c>
      <c r="I52" s="173">
        <v>-5018</v>
      </c>
      <c r="J52" s="173">
        <v>-6453</v>
      </c>
      <c r="K52" s="173">
        <v>-4660</v>
      </c>
      <c r="L52" s="173">
        <v>-10424</v>
      </c>
      <c r="M52" s="173">
        <v>-274</v>
      </c>
      <c r="N52" s="173">
        <v>-43760</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100</v>
      </c>
      <c r="D53" s="163" t="s">
        <v>8</v>
      </c>
      <c r="E53" s="163">
        <v>100</v>
      </c>
      <c r="F53" s="163" t="s">
        <v>8</v>
      </c>
      <c r="G53" s="163" t="s">
        <v>8</v>
      </c>
      <c r="H53" s="163" t="s">
        <v>8</v>
      </c>
      <c r="I53" s="163">
        <v>100</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319</v>
      </c>
      <c r="D54" s="163" t="s">
        <v>8</v>
      </c>
      <c r="E54" s="163">
        <v>308</v>
      </c>
      <c r="F54" s="163">
        <v>1</v>
      </c>
      <c r="G54" s="163">
        <v>6</v>
      </c>
      <c r="H54" s="163">
        <v>117</v>
      </c>
      <c r="I54" s="163">
        <v>62</v>
      </c>
      <c r="J54" s="163">
        <v>121</v>
      </c>
      <c r="K54" s="163" t="s">
        <v>8</v>
      </c>
      <c r="L54" s="163" t="s">
        <v>8</v>
      </c>
      <c r="M54" s="163">
        <v>11</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33.42</v>
      </c>
      <c r="D56" s="170">
        <v>46.49</v>
      </c>
      <c r="E56" s="170">
        <v>7.63</v>
      </c>
      <c r="F56" s="170">
        <v>0.16</v>
      </c>
      <c r="G56" s="170">
        <v>1.2</v>
      </c>
      <c r="H56" s="170">
        <v>4.3600000000000003</v>
      </c>
      <c r="I56" s="170">
        <v>13.3</v>
      </c>
      <c r="J56" s="170">
        <v>13.34</v>
      </c>
      <c r="K56" s="170">
        <v>12.06</v>
      </c>
      <c r="L56" s="170">
        <v>6.87</v>
      </c>
      <c r="M56" s="170">
        <v>0.19</v>
      </c>
      <c r="N56" s="170">
        <v>22.57</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22.04</v>
      </c>
      <c r="D57" s="170">
        <v>44.49</v>
      </c>
      <c r="E57" s="170">
        <v>15.11</v>
      </c>
      <c r="F57" s="170">
        <v>3.65</v>
      </c>
      <c r="G57" s="170">
        <v>5.41</v>
      </c>
      <c r="H57" s="170">
        <v>11.67</v>
      </c>
      <c r="I57" s="170">
        <v>22.13</v>
      </c>
      <c r="J57" s="170">
        <v>20.87</v>
      </c>
      <c r="K57" s="170">
        <v>19.670000000000002</v>
      </c>
      <c r="L57" s="170">
        <v>16.71</v>
      </c>
      <c r="M57" s="170">
        <v>0.4</v>
      </c>
      <c r="N57" s="170">
        <v>1.36</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0.04</v>
      </c>
      <c r="D59" s="170" t="s">
        <v>8</v>
      </c>
      <c r="E59" s="170">
        <v>0.04</v>
      </c>
      <c r="F59" s="170">
        <v>0.01</v>
      </c>
      <c r="G59" s="170">
        <v>0.01</v>
      </c>
      <c r="H59" s="170" t="s">
        <v>8</v>
      </c>
      <c r="I59" s="170">
        <v>0.02</v>
      </c>
      <c r="J59" s="170">
        <v>0.26</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31.96</v>
      </c>
      <c r="D60" s="170">
        <v>45.49</v>
      </c>
      <c r="E60" s="170">
        <v>9.06</v>
      </c>
      <c r="F60" s="170">
        <v>0.81</v>
      </c>
      <c r="G60" s="170">
        <v>0.81</v>
      </c>
      <c r="H60" s="170">
        <v>2.16</v>
      </c>
      <c r="I60" s="170">
        <v>6.97</v>
      </c>
      <c r="J60" s="170">
        <v>7.14</v>
      </c>
      <c r="K60" s="170">
        <v>10.32</v>
      </c>
      <c r="L60" s="170">
        <v>24.2</v>
      </c>
      <c r="M60" s="170">
        <v>0.05</v>
      </c>
      <c r="N60" s="170">
        <v>19.649999999999999</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0.67</v>
      </c>
      <c r="D61" s="170" t="s">
        <v>8</v>
      </c>
      <c r="E61" s="170">
        <v>0.74</v>
      </c>
      <c r="F61" s="170" t="s">
        <v>8</v>
      </c>
      <c r="G61" s="170">
        <v>0.08</v>
      </c>
      <c r="H61" s="170">
        <v>0.74</v>
      </c>
      <c r="I61" s="170">
        <v>1.57</v>
      </c>
      <c r="J61" s="170">
        <v>0.27</v>
      </c>
      <c r="K61" s="170">
        <v>2.14</v>
      </c>
      <c r="L61" s="170">
        <v>0.55000000000000004</v>
      </c>
      <c r="M61" s="170">
        <v>0.15</v>
      </c>
      <c r="N61" s="170" t="s">
        <v>8</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86.79</v>
      </c>
      <c r="D62" s="171">
        <v>136.47</v>
      </c>
      <c r="E62" s="171">
        <v>31.11</v>
      </c>
      <c r="F62" s="171">
        <v>4.62</v>
      </c>
      <c r="G62" s="171">
        <v>7.34</v>
      </c>
      <c r="H62" s="171">
        <v>17.440000000000001</v>
      </c>
      <c r="I62" s="171">
        <v>40.85</v>
      </c>
      <c r="J62" s="171">
        <v>41.33</v>
      </c>
      <c r="K62" s="171">
        <v>39.9</v>
      </c>
      <c r="L62" s="171">
        <v>47.23</v>
      </c>
      <c r="M62" s="171">
        <v>0.49</v>
      </c>
      <c r="N62" s="171">
        <v>43.58</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23.46</v>
      </c>
      <c r="D63" s="170">
        <v>12.02</v>
      </c>
      <c r="E63" s="170">
        <v>24.81</v>
      </c>
      <c r="F63" s="170">
        <v>4.6399999999999997</v>
      </c>
      <c r="G63" s="170">
        <v>3.58</v>
      </c>
      <c r="H63" s="170">
        <v>34.96</v>
      </c>
      <c r="I63" s="170">
        <v>30.39</v>
      </c>
      <c r="J63" s="170">
        <v>17.98</v>
      </c>
      <c r="K63" s="170">
        <v>12.77</v>
      </c>
      <c r="L63" s="170">
        <v>41.77</v>
      </c>
      <c r="M63" s="170">
        <v>2.2799999999999998</v>
      </c>
      <c r="N63" s="170">
        <v>0.02</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19.05</v>
      </c>
      <c r="D64" s="170">
        <v>9.1199999999999992</v>
      </c>
      <c r="E64" s="170">
        <v>20.059999999999999</v>
      </c>
      <c r="F64" s="170">
        <v>3.09</v>
      </c>
      <c r="G64" s="170">
        <v>2.65</v>
      </c>
      <c r="H64" s="170">
        <v>30.84</v>
      </c>
      <c r="I64" s="170">
        <v>28.27</v>
      </c>
      <c r="J64" s="170">
        <v>9.89</v>
      </c>
      <c r="K64" s="170">
        <v>11.94</v>
      </c>
      <c r="L64" s="170">
        <v>32.369999999999997</v>
      </c>
      <c r="M64" s="170">
        <v>2.2599999999999998</v>
      </c>
      <c r="N64" s="170" t="s">
        <v>8</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0.94</v>
      </c>
      <c r="D66" s="170">
        <v>1.71</v>
      </c>
      <c r="E66" s="170">
        <v>0.63</v>
      </c>
      <c r="F66" s="170">
        <v>0.28000000000000003</v>
      </c>
      <c r="G66" s="170" t="s">
        <v>8</v>
      </c>
      <c r="H66" s="170">
        <v>0.03</v>
      </c>
      <c r="I66" s="170">
        <v>3.75</v>
      </c>
      <c r="J66" s="170">
        <v>0.2</v>
      </c>
      <c r="K66" s="170">
        <v>0.75</v>
      </c>
      <c r="L66" s="170" t="s">
        <v>8</v>
      </c>
      <c r="M66" s="170" t="s">
        <v>8</v>
      </c>
      <c r="N66" s="170">
        <v>0.13</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t="s">
        <v>8</v>
      </c>
      <c r="D67" s="170" t="s">
        <v>8</v>
      </c>
      <c r="E67" s="170" t="s">
        <v>8</v>
      </c>
      <c r="F67" s="170" t="s">
        <v>8</v>
      </c>
      <c r="G67" s="170" t="s">
        <v>8</v>
      </c>
      <c r="H67" s="170" t="s">
        <v>8</v>
      </c>
      <c r="I67" s="170" t="s">
        <v>8</v>
      </c>
      <c r="J67" s="170">
        <v>0.02</v>
      </c>
      <c r="K67" s="170" t="s">
        <v>8</v>
      </c>
      <c r="L67" s="170" t="s">
        <v>8</v>
      </c>
      <c r="M67" s="170" t="s">
        <v>8</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24.4</v>
      </c>
      <c r="D68" s="171">
        <v>13.73</v>
      </c>
      <c r="E68" s="171">
        <v>25.43</v>
      </c>
      <c r="F68" s="171">
        <v>4.92</v>
      </c>
      <c r="G68" s="171">
        <v>3.58</v>
      </c>
      <c r="H68" s="171">
        <v>34.99</v>
      </c>
      <c r="I68" s="171">
        <v>34.14</v>
      </c>
      <c r="J68" s="171">
        <v>18.16</v>
      </c>
      <c r="K68" s="171">
        <v>13.52</v>
      </c>
      <c r="L68" s="171">
        <v>41.77</v>
      </c>
      <c r="M68" s="171">
        <v>2.2799999999999998</v>
      </c>
      <c r="N68" s="171">
        <v>0.15</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111.19</v>
      </c>
      <c r="D69" s="171">
        <v>150.19999999999999</v>
      </c>
      <c r="E69" s="171">
        <v>56.54</v>
      </c>
      <c r="F69" s="171">
        <v>9.5399999999999991</v>
      </c>
      <c r="G69" s="171">
        <v>10.92</v>
      </c>
      <c r="H69" s="171">
        <v>52.43</v>
      </c>
      <c r="I69" s="171">
        <v>74.98</v>
      </c>
      <c r="J69" s="171">
        <v>59.48</v>
      </c>
      <c r="K69" s="171">
        <v>53.43</v>
      </c>
      <c r="L69" s="171">
        <v>89</v>
      </c>
      <c r="M69" s="171">
        <v>2.77</v>
      </c>
      <c r="N69" s="171">
        <v>43.73</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5.13</v>
      </c>
      <c r="D76" s="170">
        <v>6.28</v>
      </c>
      <c r="E76" s="170">
        <v>0.14000000000000001</v>
      </c>
      <c r="F76" s="170">
        <v>0.31</v>
      </c>
      <c r="G76" s="170">
        <v>0.02</v>
      </c>
      <c r="H76" s="170">
        <v>0.24</v>
      </c>
      <c r="I76" s="170" t="s">
        <v>8</v>
      </c>
      <c r="J76" s="170" t="s">
        <v>8</v>
      </c>
      <c r="K76" s="170">
        <v>0.66</v>
      </c>
      <c r="L76" s="170">
        <v>0.01</v>
      </c>
      <c r="M76" s="170" t="s">
        <v>8</v>
      </c>
      <c r="N76" s="170">
        <v>4.72</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0.61</v>
      </c>
      <c r="D77" s="170">
        <v>0.57999999999999996</v>
      </c>
      <c r="E77" s="170">
        <v>0.31</v>
      </c>
      <c r="F77" s="170" t="s">
        <v>8</v>
      </c>
      <c r="G77" s="170" t="s">
        <v>8</v>
      </c>
      <c r="H77" s="170" t="s">
        <v>8</v>
      </c>
      <c r="I77" s="170" t="s">
        <v>8</v>
      </c>
      <c r="J77" s="170">
        <v>0.05</v>
      </c>
      <c r="K77" s="170" t="s">
        <v>8</v>
      </c>
      <c r="L77" s="170">
        <v>1.36</v>
      </c>
      <c r="M77" s="170" t="s">
        <v>8</v>
      </c>
      <c r="N77" s="170">
        <v>0.31</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6.33</v>
      </c>
      <c r="D78" s="170">
        <v>14.06</v>
      </c>
      <c r="E78" s="170">
        <v>2.4500000000000002</v>
      </c>
      <c r="F78" s="170">
        <v>0.02</v>
      </c>
      <c r="G78" s="170">
        <v>1.59</v>
      </c>
      <c r="H78" s="170">
        <v>2.2799999999999998</v>
      </c>
      <c r="I78" s="170">
        <v>3.03</v>
      </c>
      <c r="J78" s="170">
        <v>6.35</v>
      </c>
      <c r="K78" s="170">
        <v>1.91</v>
      </c>
      <c r="L78" s="170">
        <v>0.92</v>
      </c>
      <c r="M78" s="170">
        <v>0.08</v>
      </c>
      <c r="N78" s="170">
        <v>1.99</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7.69</v>
      </c>
      <c r="D79" s="170">
        <v>9.52</v>
      </c>
      <c r="E79" s="170">
        <v>4.96</v>
      </c>
      <c r="F79" s="170">
        <v>0.8</v>
      </c>
      <c r="G79" s="170">
        <v>1.1000000000000001</v>
      </c>
      <c r="H79" s="170">
        <v>3.53</v>
      </c>
      <c r="I79" s="170">
        <v>9.5500000000000007</v>
      </c>
      <c r="J79" s="170">
        <v>3.57</v>
      </c>
      <c r="K79" s="170">
        <v>3.13</v>
      </c>
      <c r="L79" s="170">
        <v>8.76</v>
      </c>
      <c r="M79" s="170">
        <v>0.2</v>
      </c>
      <c r="N79" s="170">
        <v>2.1800000000000002</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0.67</v>
      </c>
      <c r="D80" s="170" t="s">
        <v>8</v>
      </c>
      <c r="E80" s="170">
        <v>0.74</v>
      </c>
      <c r="F80" s="170" t="s">
        <v>8</v>
      </c>
      <c r="G80" s="170">
        <v>0.08</v>
      </c>
      <c r="H80" s="170">
        <v>0.74</v>
      </c>
      <c r="I80" s="170">
        <v>1.57</v>
      </c>
      <c r="J80" s="170">
        <v>0.27</v>
      </c>
      <c r="K80" s="170">
        <v>2.14</v>
      </c>
      <c r="L80" s="170">
        <v>0.55000000000000004</v>
      </c>
      <c r="M80" s="170">
        <v>0.15</v>
      </c>
      <c r="N80" s="170" t="s">
        <v>8</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19.100000000000001</v>
      </c>
      <c r="D81" s="171">
        <v>30.44</v>
      </c>
      <c r="E81" s="171">
        <v>7.13</v>
      </c>
      <c r="F81" s="171">
        <v>1.1299999999999999</v>
      </c>
      <c r="G81" s="171">
        <v>2.63</v>
      </c>
      <c r="H81" s="171">
        <v>5.31</v>
      </c>
      <c r="I81" s="171">
        <v>11.02</v>
      </c>
      <c r="J81" s="171">
        <v>9.6999999999999993</v>
      </c>
      <c r="K81" s="171">
        <v>3.55</v>
      </c>
      <c r="L81" s="171">
        <v>10.5</v>
      </c>
      <c r="M81" s="171">
        <v>0.13</v>
      </c>
      <c r="N81" s="171">
        <v>9.1999999999999993</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5.95</v>
      </c>
      <c r="D82" s="170">
        <v>4.3499999999999996</v>
      </c>
      <c r="E82" s="170">
        <v>6.29</v>
      </c>
      <c r="F82" s="170">
        <v>0.17</v>
      </c>
      <c r="G82" s="170">
        <v>1.45</v>
      </c>
      <c r="H82" s="170">
        <v>6.91</v>
      </c>
      <c r="I82" s="170">
        <v>23.94</v>
      </c>
      <c r="J82" s="170">
        <v>3.08</v>
      </c>
      <c r="K82" s="170">
        <v>0.08</v>
      </c>
      <c r="L82" s="170">
        <v>5.07</v>
      </c>
      <c r="M82" s="170" t="s">
        <v>8</v>
      </c>
      <c r="N82" s="170">
        <v>0.04</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3.61</v>
      </c>
      <c r="D84" s="170">
        <v>0.3</v>
      </c>
      <c r="E84" s="170">
        <v>4.3899999999999997</v>
      </c>
      <c r="F84" s="170">
        <v>1.32</v>
      </c>
      <c r="G84" s="170">
        <v>0.59</v>
      </c>
      <c r="H84" s="170">
        <v>0.81</v>
      </c>
      <c r="I84" s="170">
        <v>3.14</v>
      </c>
      <c r="J84" s="170">
        <v>8.35</v>
      </c>
      <c r="K84" s="170">
        <v>11.01</v>
      </c>
      <c r="L84" s="170">
        <v>5.46</v>
      </c>
      <c r="M84" s="170" t="s">
        <v>8</v>
      </c>
      <c r="N84" s="170">
        <v>0.01</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t="s">
        <v>8</v>
      </c>
      <c r="D85" s="170" t="s">
        <v>8</v>
      </c>
      <c r="E85" s="170" t="s">
        <v>8</v>
      </c>
      <c r="F85" s="170" t="s">
        <v>8</v>
      </c>
      <c r="G85" s="170" t="s">
        <v>8</v>
      </c>
      <c r="H85" s="170" t="s">
        <v>8</v>
      </c>
      <c r="I85" s="170" t="s">
        <v>8</v>
      </c>
      <c r="J85" s="170">
        <v>0.02</v>
      </c>
      <c r="K85" s="170" t="s">
        <v>8</v>
      </c>
      <c r="L85" s="170" t="s">
        <v>8</v>
      </c>
      <c r="M85" s="170" t="s">
        <v>8</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9.56</v>
      </c>
      <c r="D86" s="171">
        <v>4.6399999999999997</v>
      </c>
      <c r="E86" s="171">
        <v>10.68</v>
      </c>
      <c r="F86" s="171">
        <v>1.49</v>
      </c>
      <c r="G86" s="171">
        <v>2.04</v>
      </c>
      <c r="H86" s="171">
        <v>7.72</v>
      </c>
      <c r="I86" s="171">
        <v>27.08</v>
      </c>
      <c r="J86" s="171">
        <v>11.42</v>
      </c>
      <c r="K86" s="171">
        <v>11.08</v>
      </c>
      <c r="L86" s="171">
        <v>10.53</v>
      </c>
      <c r="M86" s="171" t="s">
        <v>8</v>
      </c>
      <c r="N86" s="171">
        <v>0.05</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28.66</v>
      </c>
      <c r="D87" s="171">
        <v>35.090000000000003</v>
      </c>
      <c r="E87" s="171">
        <v>17.809999999999999</v>
      </c>
      <c r="F87" s="171">
        <v>2.62</v>
      </c>
      <c r="G87" s="171">
        <v>4.67</v>
      </c>
      <c r="H87" s="171">
        <v>13.03</v>
      </c>
      <c r="I87" s="171">
        <v>38.090000000000003</v>
      </c>
      <c r="J87" s="171">
        <v>21.12</v>
      </c>
      <c r="K87" s="171">
        <v>14.64</v>
      </c>
      <c r="L87" s="171">
        <v>21.02</v>
      </c>
      <c r="M87" s="171">
        <v>0.13</v>
      </c>
      <c r="N87" s="171">
        <v>9.25</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-82.53</v>
      </c>
      <c r="D88" s="171">
        <v>-115.11</v>
      </c>
      <c r="E88" s="171">
        <v>-38.729999999999997</v>
      </c>
      <c r="F88" s="171">
        <v>-6.92</v>
      </c>
      <c r="G88" s="171">
        <v>-6.25</v>
      </c>
      <c r="H88" s="171">
        <v>-39.4</v>
      </c>
      <c r="I88" s="171">
        <v>-36.89</v>
      </c>
      <c r="J88" s="171">
        <v>-38.36</v>
      </c>
      <c r="K88" s="171">
        <v>-38.79</v>
      </c>
      <c r="L88" s="171">
        <v>-67.98</v>
      </c>
      <c r="M88" s="171">
        <v>-2.64</v>
      </c>
      <c r="N88" s="171">
        <v>-34.479999999999997</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-67.69</v>
      </c>
      <c r="D89" s="172">
        <v>-106.03</v>
      </c>
      <c r="E89" s="172">
        <v>-23.98</v>
      </c>
      <c r="F89" s="172">
        <v>-3.49</v>
      </c>
      <c r="G89" s="172">
        <v>-4.71</v>
      </c>
      <c r="H89" s="172">
        <v>-12.13</v>
      </c>
      <c r="I89" s="172">
        <v>-29.83</v>
      </c>
      <c r="J89" s="172">
        <v>-31.63</v>
      </c>
      <c r="K89" s="172">
        <v>-36.35</v>
      </c>
      <c r="L89" s="172">
        <v>-36.74</v>
      </c>
      <c r="M89" s="172">
        <v>-0.36</v>
      </c>
      <c r="N89" s="172">
        <v>-34.380000000000003</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0.06</v>
      </c>
      <c r="D90" s="170" t="s">
        <v>8</v>
      </c>
      <c r="E90" s="170">
        <v>0.08</v>
      </c>
      <c r="F90" s="170" t="s">
        <v>8</v>
      </c>
      <c r="G90" s="170" t="s">
        <v>8</v>
      </c>
      <c r="H90" s="170" t="s">
        <v>8</v>
      </c>
      <c r="I90" s="170">
        <v>0.59</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0.2</v>
      </c>
      <c r="D91" s="170" t="s">
        <v>8</v>
      </c>
      <c r="E91" s="170">
        <v>0.24</v>
      </c>
      <c r="F91" s="170">
        <v>0.02</v>
      </c>
      <c r="G91" s="170">
        <v>0.04</v>
      </c>
      <c r="H91" s="170">
        <v>0.49</v>
      </c>
      <c r="I91" s="170">
        <v>0.37</v>
      </c>
      <c r="J91" s="170">
        <v>0.6</v>
      </c>
      <c r="K91" s="170" t="s">
        <v>8</v>
      </c>
      <c r="L91" s="170" t="s">
        <v>8</v>
      </c>
      <c r="M91" s="170">
        <v>0.01</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2:B3"/>
    <mergeCell ref="C2:H3"/>
    <mergeCell ref="I2:N3"/>
    <mergeCell ref="A1:B1"/>
    <mergeCell ref="C1:H1"/>
    <mergeCell ref="I1:N1"/>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38"/>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43</v>
      </c>
      <c r="B2" s="230"/>
      <c r="C2" s="231" t="s">
        <v>127</v>
      </c>
      <c r="D2" s="231"/>
      <c r="E2" s="231"/>
      <c r="F2" s="231"/>
      <c r="G2" s="231"/>
      <c r="H2" s="232"/>
      <c r="I2" s="233" t="s">
        <v>127</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148488</v>
      </c>
      <c r="D19" s="163">
        <v>24885</v>
      </c>
      <c r="E19" s="163">
        <v>41727</v>
      </c>
      <c r="F19" s="163">
        <v>826</v>
      </c>
      <c r="G19" s="163">
        <v>1627</v>
      </c>
      <c r="H19" s="163">
        <v>1791</v>
      </c>
      <c r="I19" s="163">
        <v>5597</v>
      </c>
      <c r="J19" s="163">
        <v>8912</v>
      </c>
      <c r="K19" s="163">
        <v>5803</v>
      </c>
      <c r="L19" s="163">
        <v>17172</v>
      </c>
      <c r="M19" s="163">
        <v>18287</v>
      </c>
      <c r="N19" s="163">
        <v>63588</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162575</v>
      </c>
      <c r="D20" s="163">
        <v>16264</v>
      </c>
      <c r="E20" s="163">
        <v>106470</v>
      </c>
      <c r="F20" s="163">
        <v>9697</v>
      </c>
      <c r="G20" s="163">
        <v>16963</v>
      </c>
      <c r="H20" s="163">
        <v>20428</v>
      </c>
      <c r="I20" s="163">
        <v>15414</v>
      </c>
      <c r="J20" s="163">
        <v>14626</v>
      </c>
      <c r="K20" s="163">
        <v>14719</v>
      </c>
      <c r="L20" s="163">
        <v>14624</v>
      </c>
      <c r="M20" s="163">
        <v>307</v>
      </c>
      <c r="N20" s="163">
        <v>39534</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418</v>
      </c>
      <c r="D22" s="163">
        <v>2</v>
      </c>
      <c r="E22" s="163">
        <v>414</v>
      </c>
      <c r="F22" s="163">
        <v>82</v>
      </c>
      <c r="G22" s="163">
        <v>127</v>
      </c>
      <c r="H22" s="163">
        <v>43</v>
      </c>
      <c r="I22" s="163">
        <v>57</v>
      </c>
      <c r="J22" s="163">
        <v>103</v>
      </c>
      <c r="K22" s="163" t="s">
        <v>8</v>
      </c>
      <c r="L22" s="163">
        <v>2</v>
      </c>
      <c r="M22" s="163" t="s">
        <v>8</v>
      </c>
      <c r="N22" s="163">
        <v>1</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189410</v>
      </c>
      <c r="D23" s="163">
        <v>65830</v>
      </c>
      <c r="E23" s="163">
        <v>34348</v>
      </c>
      <c r="F23" s="163">
        <v>891</v>
      </c>
      <c r="G23" s="163">
        <v>2249</v>
      </c>
      <c r="H23" s="163">
        <v>4287</v>
      </c>
      <c r="I23" s="163">
        <v>2114</v>
      </c>
      <c r="J23" s="163">
        <v>4867</v>
      </c>
      <c r="K23" s="163">
        <v>5097</v>
      </c>
      <c r="L23" s="163">
        <v>14843</v>
      </c>
      <c r="M23" s="163">
        <v>298</v>
      </c>
      <c r="N23" s="163">
        <v>88933</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10732</v>
      </c>
      <c r="D24" s="163">
        <v>2</v>
      </c>
      <c r="E24" s="163">
        <v>6567</v>
      </c>
      <c r="F24" s="163">
        <v>173</v>
      </c>
      <c r="G24" s="163">
        <v>159</v>
      </c>
      <c r="H24" s="163">
        <v>371</v>
      </c>
      <c r="I24" s="163">
        <v>184</v>
      </c>
      <c r="J24" s="163">
        <v>1908</v>
      </c>
      <c r="K24" s="163">
        <v>1</v>
      </c>
      <c r="L24" s="163">
        <v>3770</v>
      </c>
      <c r="M24" s="163">
        <v>565</v>
      </c>
      <c r="N24" s="163">
        <v>3598</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490159</v>
      </c>
      <c r="D25" s="174">
        <v>106980</v>
      </c>
      <c r="E25" s="174">
        <v>176392</v>
      </c>
      <c r="F25" s="174">
        <v>11322</v>
      </c>
      <c r="G25" s="174">
        <v>20807</v>
      </c>
      <c r="H25" s="174">
        <v>26177</v>
      </c>
      <c r="I25" s="174">
        <v>22997</v>
      </c>
      <c r="J25" s="174">
        <v>26599</v>
      </c>
      <c r="K25" s="174">
        <v>25618</v>
      </c>
      <c r="L25" s="174">
        <v>42870</v>
      </c>
      <c r="M25" s="174">
        <v>18328</v>
      </c>
      <c r="N25" s="174">
        <v>188459</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389777</v>
      </c>
      <c r="D26" s="163">
        <v>115157</v>
      </c>
      <c r="E26" s="163">
        <v>231459</v>
      </c>
      <c r="F26" s="163">
        <v>14901</v>
      </c>
      <c r="G26" s="163">
        <v>28433</v>
      </c>
      <c r="H26" s="163">
        <v>42020</v>
      </c>
      <c r="I26" s="163">
        <v>20861</v>
      </c>
      <c r="J26" s="163">
        <v>54165</v>
      </c>
      <c r="K26" s="163">
        <v>21199</v>
      </c>
      <c r="L26" s="163">
        <v>49878</v>
      </c>
      <c r="M26" s="163">
        <v>123</v>
      </c>
      <c r="N26" s="163">
        <v>43039</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312791</v>
      </c>
      <c r="D27" s="163">
        <v>84931</v>
      </c>
      <c r="E27" s="163">
        <v>189337</v>
      </c>
      <c r="F27" s="163">
        <v>14672</v>
      </c>
      <c r="G27" s="163">
        <v>27128</v>
      </c>
      <c r="H27" s="163">
        <v>38565</v>
      </c>
      <c r="I27" s="163">
        <v>18703</v>
      </c>
      <c r="J27" s="163">
        <v>37815</v>
      </c>
      <c r="K27" s="163">
        <v>14367</v>
      </c>
      <c r="L27" s="163">
        <v>38087</v>
      </c>
      <c r="M27" s="163">
        <v>49</v>
      </c>
      <c r="N27" s="163">
        <v>38474</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v>2</v>
      </c>
      <c r="D28" s="163" t="s">
        <v>8</v>
      </c>
      <c r="E28" s="163">
        <v>2</v>
      </c>
      <c r="F28" s="163">
        <v>2</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46224</v>
      </c>
      <c r="D29" s="163">
        <v>9310</v>
      </c>
      <c r="E29" s="163">
        <v>25168</v>
      </c>
      <c r="F29" s="163">
        <v>49</v>
      </c>
      <c r="G29" s="163">
        <v>204</v>
      </c>
      <c r="H29" s="163">
        <v>80</v>
      </c>
      <c r="I29" s="163">
        <v>1641</v>
      </c>
      <c r="J29" s="163">
        <v>1153</v>
      </c>
      <c r="K29" s="163">
        <v>634</v>
      </c>
      <c r="L29" s="163">
        <v>21407</v>
      </c>
      <c r="M29" s="163" t="s">
        <v>8</v>
      </c>
      <c r="N29" s="163">
        <v>11746</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4176</v>
      </c>
      <c r="D30" s="163">
        <v>410</v>
      </c>
      <c r="E30" s="163">
        <v>3573</v>
      </c>
      <c r="F30" s="163">
        <v>480</v>
      </c>
      <c r="G30" s="163">
        <v>1748</v>
      </c>
      <c r="H30" s="163">
        <v>1217</v>
      </c>
      <c r="I30" s="163">
        <v>26</v>
      </c>
      <c r="J30" s="163">
        <v>81</v>
      </c>
      <c r="K30" s="163" t="s">
        <v>8</v>
      </c>
      <c r="L30" s="163">
        <v>19</v>
      </c>
      <c r="M30" s="163" t="s">
        <v>8</v>
      </c>
      <c r="N30" s="163">
        <v>194</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431827</v>
      </c>
      <c r="D31" s="174">
        <v>124057</v>
      </c>
      <c r="E31" s="174">
        <v>253056</v>
      </c>
      <c r="F31" s="174">
        <v>14472</v>
      </c>
      <c r="G31" s="174">
        <v>26889</v>
      </c>
      <c r="H31" s="174">
        <v>40883</v>
      </c>
      <c r="I31" s="174">
        <v>22476</v>
      </c>
      <c r="J31" s="174">
        <v>55237</v>
      </c>
      <c r="K31" s="174">
        <v>21833</v>
      </c>
      <c r="L31" s="174">
        <v>71267</v>
      </c>
      <c r="M31" s="174">
        <v>123</v>
      </c>
      <c r="N31" s="174">
        <v>54592</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921987</v>
      </c>
      <c r="D32" s="174">
        <v>231037</v>
      </c>
      <c r="E32" s="174">
        <v>429448</v>
      </c>
      <c r="F32" s="174">
        <v>25795</v>
      </c>
      <c r="G32" s="174">
        <v>47696</v>
      </c>
      <c r="H32" s="174">
        <v>67060</v>
      </c>
      <c r="I32" s="174">
        <v>45474</v>
      </c>
      <c r="J32" s="174">
        <v>81836</v>
      </c>
      <c r="K32" s="174">
        <v>47451</v>
      </c>
      <c r="L32" s="174">
        <v>114137</v>
      </c>
      <c r="M32" s="174">
        <v>18451</v>
      </c>
      <c r="N32" s="174">
        <v>243051</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67871</v>
      </c>
      <c r="D39" s="163">
        <v>17393</v>
      </c>
      <c r="E39" s="163">
        <v>10406</v>
      </c>
      <c r="F39" s="163">
        <v>160</v>
      </c>
      <c r="G39" s="163">
        <v>888</v>
      </c>
      <c r="H39" s="163">
        <v>311</v>
      </c>
      <c r="I39" s="163">
        <v>255</v>
      </c>
      <c r="J39" s="163">
        <v>109</v>
      </c>
      <c r="K39" s="163">
        <v>7670</v>
      </c>
      <c r="L39" s="163">
        <v>1013</v>
      </c>
      <c r="M39" s="163">
        <v>231</v>
      </c>
      <c r="N39" s="163">
        <v>39841</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1704</v>
      </c>
      <c r="D40" s="163">
        <v>662</v>
      </c>
      <c r="E40" s="163">
        <v>1013</v>
      </c>
      <c r="F40" s="163" t="s">
        <v>8</v>
      </c>
      <c r="G40" s="163">
        <v>111</v>
      </c>
      <c r="H40" s="163">
        <v>93</v>
      </c>
      <c r="I40" s="163" t="s">
        <v>8</v>
      </c>
      <c r="J40" s="163">
        <v>73</v>
      </c>
      <c r="K40" s="163">
        <v>361</v>
      </c>
      <c r="L40" s="163">
        <v>376</v>
      </c>
      <c r="M40" s="163" t="s">
        <v>8</v>
      </c>
      <c r="N40" s="163">
        <v>29</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57711</v>
      </c>
      <c r="D41" s="163">
        <v>15395</v>
      </c>
      <c r="E41" s="163">
        <v>19623</v>
      </c>
      <c r="F41" s="163">
        <v>405</v>
      </c>
      <c r="G41" s="163">
        <v>1043</v>
      </c>
      <c r="H41" s="163">
        <v>2893</v>
      </c>
      <c r="I41" s="163">
        <v>1676</v>
      </c>
      <c r="J41" s="163">
        <v>4031</v>
      </c>
      <c r="K41" s="163">
        <v>2438</v>
      </c>
      <c r="L41" s="163">
        <v>7138</v>
      </c>
      <c r="M41" s="163">
        <v>118</v>
      </c>
      <c r="N41" s="163">
        <v>22575</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65322</v>
      </c>
      <c r="D42" s="163">
        <v>24090</v>
      </c>
      <c r="E42" s="163">
        <v>34494</v>
      </c>
      <c r="F42" s="163">
        <v>4474</v>
      </c>
      <c r="G42" s="163">
        <v>5269</v>
      </c>
      <c r="H42" s="163">
        <v>5854</v>
      </c>
      <c r="I42" s="163">
        <v>4977</v>
      </c>
      <c r="J42" s="163">
        <v>4521</v>
      </c>
      <c r="K42" s="163">
        <v>1809</v>
      </c>
      <c r="L42" s="163">
        <v>7590</v>
      </c>
      <c r="M42" s="163">
        <v>649</v>
      </c>
      <c r="N42" s="163">
        <v>6088</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10732</v>
      </c>
      <c r="D43" s="163">
        <v>2</v>
      </c>
      <c r="E43" s="163">
        <v>6567</v>
      </c>
      <c r="F43" s="163">
        <v>173</v>
      </c>
      <c r="G43" s="163">
        <v>159</v>
      </c>
      <c r="H43" s="163">
        <v>371</v>
      </c>
      <c r="I43" s="163">
        <v>184</v>
      </c>
      <c r="J43" s="163">
        <v>1908</v>
      </c>
      <c r="K43" s="163">
        <v>1</v>
      </c>
      <c r="L43" s="163">
        <v>3770</v>
      </c>
      <c r="M43" s="163">
        <v>565</v>
      </c>
      <c r="N43" s="163">
        <v>3598</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181877</v>
      </c>
      <c r="D44" s="174">
        <v>57538</v>
      </c>
      <c r="E44" s="174">
        <v>58970</v>
      </c>
      <c r="F44" s="174">
        <v>4866</v>
      </c>
      <c r="G44" s="174">
        <v>7151</v>
      </c>
      <c r="H44" s="174">
        <v>8779</v>
      </c>
      <c r="I44" s="174">
        <v>6724</v>
      </c>
      <c r="J44" s="174">
        <v>6825</v>
      </c>
      <c r="K44" s="174">
        <v>12278</v>
      </c>
      <c r="L44" s="174">
        <v>12347</v>
      </c>
      <c r="M44" s="174">
        <v>434</v>
      </c>
      <c r="N44" s="174">
        <v>64935</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160485</v>
      </c>
      <c r="D45" s="163">
        <v>48622</v>
      </c>
      <c r="E45" s="163">
        <v>85436</v>
      </c>
      <c r="F45" s="163">
        <v>5472</v>
      </c>
      <c r="G45" s="163">
        <v>10059</v>
      </c>
      <c r="H45" s="163">
        <v>18839</v>
      </c>
      <c r="I45" s="163">
        <v>11689</v>
      </c>
      <c r="J45" s="163">
        <v>13657</v>
      </c>
      <c r="K45" s="163">
        <v>3290</v>
      </c>
      <c r="L45" s="163">
        <v>22431</v>
      </c>
      <c r="M45" s="163" t="s">
        <v>8</v>
      </c>
      <c r="N45" s="163">
        <v>26426</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85066</v>
      </c>
      <c r="D47" s="163">
        <v>12904</v>
      </c>
      <c r="E47" s="163">
        <v>67607</v>
      </c>
      <c r="F47" s="163">
        <v>6265</v>
      </c>
      <c r="G47" s="163">
        <v>11103</v>
      </c>
      <c r="H47" s="163">
        <v>20385</v>
      </c>
      <c r="I47" s="163">
        <v>5827</v>
      </c>
      <c r="J47" s="163">
        <v>10252</v>
      </c>
      <c r="K47" s="163">
        <v>6317</v>
      </c>
      <c r="L47" s="163">
        <v>7459</v>
      </c>
      <c r="M47" s="163" t="s">
        <v>8</v>
      </c>
      <c r="N47" s="163">
        <v>4556</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4176</v>
      </c>
      <c r="D48" s="163">
        <v>410</v>
      </c>
      <c r="E48" s="163">
        <v>3573</v>
      </c>
      <c r="F48" s="163">
        <v>480</v>
      </c>
      <c r="G48" s="163">
        <v>1748</v>
      </c>
      <c r="H48" s="163">
        <v>1217</v>
      </c>
      <c r="I48" s="163">
        <v>26</v>
      </c>
      <c r="J48" s="163">
        <v>81</v>
      </c>
      <c r="K48" s="163" t="s">
        <v>8</v>
      </c>
      <c r="L48" s="163">
        <v>19</v>
      </c>
      <c r="M48" s="163" t="s">
        <v>8</v>
      </c>
      <c r="N48" s="163">
        <v>194</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241375</v>
      </c>
      <c r="D49" s="174">
        <v>61116</v>
      </c>
      <c r="E49" s="174">
        <v>149470</v>
      </c>
      <c r="F49" s="174">
        <v>11257</v>
      </c>
      <c r="G49" s="174">
        <v>19413</v>
      </c>
      <c r="H49" s="174">
        <v>38006</v>
      </c>
      <c r="I49" s="174">
        <v>17489</v>
      </c>
      <c r="J49" s="174">
        <v>23827</v>
      </c>
      <c r="K49" s="174">
        <v>9608</v>
      </c>
      <c r="L49" s="174">
        <v>29870</v>
      </c>
      <c r="M49" s="174" t="s">
        <v>8</v>
      </c>
      <c r="N49" s="174">
        <v>30788</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423252</v>
      </c>
      <c r="D50" s="174">
        <v>118654</v>
      </c>
      <c r="E50" s="174">
        <v>208441</v>
      </c>
      <c r="F50" s="174">
        <v>16123</v>
      </c>
      <c r="G50" s="174">
        <v>26564</v>
      </c>
      <c r="H50" s="174">
        <v>46785</v>
      </c>
      <c r="I50" s="174">
        <v>24213</v>
      </c>
      <c r="J50" s="174">
        <v>30652</v>
      </c>
      <c r="K50" s="174">
        <v>21885</v>
      </c>
      <c r="L50" s="174">
        <v>42217</v>
      </c>
      <c r="M50" s="174">
        <v>434</v>
      </c>
      <c r="N50" s="174">
        <v>95723</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-498735</v>
      </c>
      <c r="D51" s="174">
        <v>-112383</v>
      </c>
      <c r="E51" s="174">
        <v>-221008</v>
      </c>
      <c r="F51" s="174">
        <v>-9672</v>
      </c>
      <c r="G51" s="174">
        <v>-21132</v>
      </c>
      <c r="H51" s="174">
        <v>-20274</v>
      </c>
      <c r="I51" s="174">
        <v>-21261</v>
      </c>
      <c r="J51" s="174">
        <v>-51184</v>
      </c>
      <c r="K51" s="174">
        <v>-25565</v>
      </c>
      <c r="L51" s="174">
        <v>-71920</v>
      </c>
      <c r="M51" s="174">
        <v>-18017</v>
      </c>
      <c r="N51" s="174">
        <v>-147328</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-308283</v>
      </c>
      <c r="D52" s="173">
        <v>-49442</v>
      </c>
      <c r="E52" s="173">
        <v>-117422</v>
      </c>
      <c r="F52" s="173">
        <v>-6457</v>
      </c>
      <c r="G52" s="173">
        <v>-13656</v>
      </c>
      <c r="H52" s="173">
        <v>-17398</v>
      </c>
      <c r="I52" s="173">
        <v>-16274</v>
      </c>
      <c r="J52" s="173">
        <v>-19774</v>
      </c>
      <c r="K52" s="173">
        <v>-13340</v>
      </c>
      <c r="L52" s="173">
        <v>-30523</v>
      </c>
      <c r="M52" s="173">
        <v>-17894</v>
      </c>
      <c r="N52" s="173">
        <v>-123525</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3080</v>
      </c>
      <c r="D53" s="163" t="s">
        <v>8</v>
      </c>
      <c r="E53" s="163">
        <v>3080</v>
      </c>
      <c r="F53" s="163">
        <v>965</v>
      </c>
      <c r="G53" s="163">
        <v>412</v>
      </c>
      <c r="H53" s="163" t="s">
        <v>8</v>
      </c>
      <c r="I53" s="163">
        <v>678</v>
      </c>
      <c r="J53" s="163">
        <v>1025</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2725</v>
      </c>
      <c r="D54" s="163" t="s">
        <v>8</v>
      </c>
      <c r="E54" s="163">
        <v>2725</v>
      </c>
      <c r="F54" s="163">
        <v>556</v>
      </c>
      <c r="G54" s="163">
        <v>705</v>
      </c>
      <c r="H54" s="163">
        <v>582</v>
      </c>
      <c r="I54" s="163">
        <v>300</v>
      </c>
      <c r="J54" s="163">
        <v>415</v>
      </c>
      <c r="K54" s="163" t="s">
        <v>8</v>
      </c>
      <c r="L54" s="163">
        <v>168</v>
      </c>
      <c r="M54" s="163" t="s">
        <v>8</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94.24</v>
      </c>
      <c r="D56" s="170">
        <v>82.23</v>
      </c>
      <c r="E56" s="170">
        <v>32.78</v>
      </c>
      <c r="F56" s="170">
        <v>10.3</v>
      </c>
      <c r="G56" s="170">
        <v>9.5500000000000007</v>
      </c>
      <c r="H56" s="170">
        <v>7.52</v>
      </c>
      <c r="I56" s="170">
        <v>33.270000000000003</v>
      </c>
      <c r="J56" s="170">
        <v>43.68</v>
      </c>
      <c r="K56" s="170">
        <v>45.26</v>
      </c>
      <c r="L56" s="170">
        <v>60.51</v>
      </c>
      <c r="M56" s="170">
        <v>24.11</v>
      </c>
      <c r="N56" s="170">
        <v>49.95</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103.19</v>
      </c>
      <c r="D57" s="170">
        <v>53.74</v>
      </c>
      <c r="E57" s="170">
        <v>83.64</v>
      </c>
      <c r="F57" s="170">
        <v>120.97</v>
      </c>
      <c r="G57" s="170">
        <v>99.56</v>
      </c>
      <c r="H57" s="170">
        <v>85.77</v>
      </c>
      <c r="I57" s="170">
        <v>91.63</v>
      </c>
      <c r="J57" s="170">
        <v>71.69</v>
      </c>
      <c r="K57" s="170">
        <v>114.81</v>
      </c>
      <c r="L57" s="170">
        <v>51.54</v>
      </c>
      <c r="M57" s="170">
        <v>0.4</v>
      </c>
      <c r="N57" s="170">
        <v>31.06</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0.27</v>
      </c>
      <c r="D59" s="170">
        <v>0.01</v>
      </c>
      <c r="E59" s="170">
        <v>0.33</v>
      </c>
      <c r="F59" s="170">
        <v>1.02</v>
      </c>
      <c r="G59" s="170">
        <v>0.75</v>
      </c>
      <c r="H59" s="170">
        <v>0.18</v>
      </c>
      <c r="I59" s="170">
        <v>0.34</v>
      </c>
      <c r="J59" s="170">
        <v>0.5</v>
      </c>
      <c r="K59" s="170" t="s">
        <v>8</v>
      </c>
      <c r="L59" s="170">
        <v>0.01</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120.22</v>
      </c>
      <c r="D60" s="170">
        <v>217.51</v>
      </c>
      <c r="E60" s="170">
        <v>26.98</v>
      </c>
      <c r="F60" s="170">
        <v>11.12</v>
      </c>
      <c r="G60" s="170">
        <v>13.2</v>
      </c>
      <c r="H60" s="170">
        <v>18</v>
      </c>
      <c r="I60" s="170">
        <v>12.57</v>
      </c>
      <c r="J60" s="170">
        <v>23.85</v>
      </c>
      <c r="K60" s="170">
        <v>39.76</v>
      </c>
      <c r="L60" s="170">
        <v>52.31</v>
      </c>
      <c r="M60" s="170">
        <v>0.39</v>
      </c>
      <c r="N60" s="170">
        <v>69.87</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6.81</v>
      </c>
      <c r="D61" s="170">
        <v>0.01</v>
      </c>
      <c r="E61" s="170">
        <v>5.16</v>
      </c>
      <c r="F61" s="170">
        <v>2.16</v>
      </c>
      <c r="G61" s="170">
        <v>0.93</v>
      </c>
      <c r="H61" s="170">
        <v>1.56</v>
      </c>
      <c r="I61" s="170">
        <v>1.1000000000000001</v>
      </c>
      <c r="J61" s="170">
        <v>9.35</v>
      </c>
      <c r="K61" s="170">
        <v>0.01</v>
      </c>
      <c r="L61" s="170">
        <v>13.29</v>
      </c>
      <c r="M61" s="170">
        <v>0.74</v>
      </c>
      <c r="N61" s="170">
        <v>2.83</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311.10000000000002</v>
      </c>
      <c r="D62" s="171">
        <v>353.48</v>
      </c>
      <c r="E62" s="171">
        <v>138.57</v>
      </c>
      <c r="F62" s="171">
        <v>141.26</v>
      </c>
      <c r="G62" s="171">
        <v>122.12</v>
      </c>
      <c r="H62" s="171">
        <v>109.91</v>
      </c>
      <c r="I62" s="171">
        <v>136.71</v>
      </c>
      <c r="J62" s="171">
        <v>130.37</v>
      </c>
      <c r="K62" s="171">
        <v>199.82</v>
      </c>
      <c r="L62" s="171">
        <v>151.08000000000001</v>
      </c>
      <c r="M62" s="171">
        <v>24.16</v>
      </c>
      <c r="N62" s="171">
        <v>148.05000000000001</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247.39</v>
      </c>
      <c r="D63" s="170">
        <v>380.49</v>
      </c>
      <c r="E63" s="170">
        <v>181.83</v>
      </c>
      <c r="F63" s="170">
        <v>185.91</v>
      </c>
      <c r="G63" s="170">
        <v>166.88</v>
      </c>
      <c r="H63" s="170">
        <v>176.44</v>
      </c>
      <c r="I63" s="170">
        <v>124.01</v>
      </c>
      <c r="J63" s="170">
        <v>265.47000000000003</v>
      </c>
      <c r="K63" s="170">
        <v>165.35</v>
      </c>
      <c r="L63" s="170">
        <v>175.78</v>
      </c>
      <c r="M63" s="170">
        <v>0.16</v>
      </c>
      <c r="N63" s="170">
        <v>33.81</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198.53</v>
      </c>
      <c r="D64" s="170">
        <v>280.62</v>
      </c>
      <c r="E64" s="170">
        <v>148.74</v>
      </c>
      <c r="F64" s="170">
        <v>183.04</v>
      </c>
      <c r="G64" s="170">
        <v>159.22</v>
      </c>
      <c r="H64" s="170">
        <v>161.93</v>
      </c>
      <c r="I64" s="170">
        <v>111.18</v>
      </c>
      <c r="J64" s="170">
        <v>185.33</v>
      </c>
      <c r="K64" s="170">
        <v>112.06</v>
      </c>
      <c r="L64" s="170">
        <v>134.22</v>
      </c>
      <c r="M64" s="170">
        <v>0.06</v>
      </c>
      <c r="N64" s="170">
        <v>30.23</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v>0.03</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29.34</v>
      </c>
      <c r="D66" s="170">
        <v>30.76</v>
      </c>
      <c r="E66" s="170">
        <v>19.77</v>
      </c>
      <c r="F66" s="170">
        <v>0.61</v>
      </c>
      <c r="G66" s="170">
        <v>1.2</v>
      </c>
      <c r="H66" s="170">
        <v>0.33</v>
      </c>
      <c r="I66" s="170">
        <v>9.76</v>
      </c>
      <c r="J66" s="170">
        <v>5.65</v>
      </c>
      <c r="K66" s="170">
        <v>4.9400000000000004</v>
      </c>
      <c r="L66" s="170">
        <v>75.44</v>
      </c>
      <c r="M66" s="170" t="s">
        <v>8</v>
      </c>
      <c r="N66" s="170">
        <v>9.23</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2.65</v>
      </c>
      <c r="D67" s="170">
        <v>1.35</v>
      </c>
      <c r="E67" s="170">
        <v>2.81</v>
      </c>
      <c r="F67" s="170">
        <v>5.99</v>
      </c>
      <c r="G67" s="170">
        <v>10.26</v>
      </c>
      <c r="H67" s="170">
        <v>5.1100000000000003</v>
      </c>
      <c r="I67" s="170">
        <v>0.16</v>
      </c>
      <c r="J67" s="170">
        <v>0.4</v>
      </c>
      <c r="K67" s="170" t="s">
        <v>8</v>
      </c>
      <c r="L67" s="170">
        <v>7.0000000000000007E-2</v>
      </c>
      <c r="M67" s="170" t="s">
        <v>8</v>
      </c>
      <c r="N67" s="170">
        <v>0.15</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274.08</v>
      </c>
      <c r="D68" s="171">
        <v>409.9</v>
      </c>
      <c r="E68" s="171">
        <v>198.8</v>
      </c>
      <c r="F68" s="171">
        <v>180.55</v>
      </c>
      <c r="G68" s="171">
        <v>157.82</v>
      </c>
      <c r="H68" s="171">
        <v>171.66</v>
      </c>
      <c r="I68" s="171">
        <v>133.61000000000001</v>
      </c>
      <c r="J68" s="171">
        <v>270.72000000000003</v>
      </c>
      <c r="K68" s="171">
        <v>170.3</v>
      </c>
      <c r="L68" s="171">
        <v>251.15</v>
      </c>
      <c r="M68" s="171">
        <v>0.16</v>
      </c>
      <c r="N68" s="171">
        <v>42.89</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585.17999999999995</v>
      </c>
      <c r="D69" s="171">
        <v>763.38</v>
      </c>
      <c r="E69" s="171">
        <v>337.37</v>
      </c>
      <c r="F69" s="171">
        <v>321.81</v>
      </c>
      <c r="G69" s="171">
        <v>279.94</v>
      </c>
      <c r="H69" s="171">
        <v>281.57</v>
      </c>
      <c r="I69" s="171">
        <v>270.33</v>
      </c>
      <c r="J69" s="171">
        <v>401.09</v>
      </c>
      <c r="K69" s="171">
        <v>370.12</v>
      </c>
      <c r="L69" s="171">
        <v>402.24</v>
      </c>
      <c r="M69" s="171">
        <v>24.32</v>
      </c>
      <c r="N69" s="171">
        <v>190.94</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43.08</v>
      </c>
      <c r="D76" s="170">
        <v>57.47</v>
      </c>
      <c r="E76" s="170">
        <v>8.18</v>
      </c>
      <c r="F76" s="170">
        <v>1.99</v>
      </c>
      <c r="G76" s="170">
        <v>5.21</v>
      </c>
      <c r="H76" s="170">
        <v>1.31</v>
      </c>
      <c r="I76" s="170">
        <v>1.52</v>
      </c>
      <c r="J76" s="170">
        <v>0.54</v>
      </c>
      <c r="K76" s="170">
        <v>59.83</v>
      </c>
      <c r="L76" s="170">
        <v>3.57</v>
      </c>
      <c r="M76" s="170">
        <v>0.3</v>
      </c>
      <c r="N76" s="170">
        <v>31.3</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1.08</v>
      </c>
      <c r="D77" s="170">
        <v>2.19</v>
      </c>
      <c r="E77" s="170">
        <v>0.8</v>
      </c>
      <c r="F77" s="170" t="s">
        <v>8</v>
      </c>
      <c r="G77" s="170">
        <v>0.65</v>
      </c>
      <c r="H77" s="170">
        <v>0.39</v>
      </c>
      <c r="I77" s="170" t="s">
        <v>8</v>
      </c>
      <c r="J77" s="170">
        <v>0.36</v>
      </c>
      <c r="K77" s="170">
        <v>2.82</v>
      </c>
      <c r="L77" s="170">
        <v>1.33</v>
      </c>
      <c r="M77" s="170" t="s">
        <v>8</v>
      </c>
      <c r="N77" s="170">
        <v>0.02</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36.630000000000003</v>
      </c>
      <c r="D78" s="170">
        <v>50.87</v>
      </c>
      <c r="E78" s="170">
        <v>15.42</v>
      </c>
      <c r="F78" s="170">
        <v>5.05</v>
      </c>
      <c r="G78" s="170">
        <v>6.12</v>
      </c>
      <c r="H78" s="170">
        <v>12.15</v>
      </c>
      <c r="I78" s="170">
        <v>9.9600000000000009</v>
      </c>
      <c r="J78" s="170">
        <v>19.75</v>
      </c>
      <c r="K78" s="170">
        <v>19.02</v>
      </c>
      <c r="L78" s="170">
        <v>25.16</v>
      </c>
      <c r="M78" s="170">
        <v>0.16</v>
      </c>
      <c r="N78" s="170">
        <v>17.73</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41.46</v>
      </c>
      <c r="D79" s="170">
        <v>79.599999999999994</v>
      </c>
      <c r="E79" s="170">
        <v>27.1</v>
      </c>
      <c r="F79" s="170">
        <v>55.82</v>
      </c>
      <c r="G79" s="170">
        <v>30.93</v>
      </c>
      <c r="H79" s="170">
        <v>24.58</v>
      </c>
      <c r="I79" s="170">
        <v>29.58</v>
      </c>
      <c r="J79" s="170">
        <v>22.16</v>
      </c>
      <c r="K79" s="170">
        <v>14.11</v>
      </c>
      <c r="L79" s="170">
        <v>26.75</v>
      </c>
      <c r="M79" s="170">
        <v>0.86</v>
      </c>
      <c r="N79" s="170">
        <v>4.78</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6.81</v>
      </c>
      <c r="D80" s="170">
        <v>0.01</v>
      </c>
      <c r="E80" s="170">
        <v>5.16</v>
      </c>
      <c r="F80" s="170">
        <v>2.16</v>
      </c>
      <c r="G80" s="170">
        <v>0.93</v>
      </c>
      <c r="H80" s="170">
        <v>1.56</v>
      </c>
      <c r="I80" s="170">
        <v>1.1000000000000001</v>
      </c>
      <c r="J80" s="170">
        <v>9.35</v>
      </c>
      <c r="K80" s="170">
        <v>0.01</v>
      </c>
      <c r="L80" s="170">
        <v>13.29</v>
      </c>
      <c r="M80" s="170">
        <v>0.74</v>
      </c>
      <c r="N80" s="170">
        <v>2.83</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115.44</v>
      </c>
      <c r="D81" s="171">
        <v>190.11</v>
      </c>
      <c r="E81" s="171">
        <v>46.33</v>
      </c>
      <c r="F81" s="171">
        <v>60.7</v>
      </c>
      <c r="G81" s="171">
        <v>41.97</v>
      </c>
      <c r="H81" s="171">
        <v>36.86</v>
      </c>
      <c r="I81" s="171">
        <v>39.97</v>
      </c>
      <c r="J81" s="171">
        <v>33.450000000000003</v>
      </c>
      <c r="K81" s="171">
        <v>95.77</v>
      </c>
      <c r="L81" s="171">
        <v>43.51</v>
      </c>
      <c r="M81" s="171">
        <v>0.56999999999999995</v>
      </c>
      <c r="N81" s="171">
        <v>51.01</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101.86</v>
      </c>
      <c r="D82" s="170">
        <v>160.66</v>
      </c>
      <c r="E82" s="170">
        <v>67.12</v>
      </c>
      <c r="F82" s="170">
        <v>68.27</v>
      </c>
      <c r="G82" s="170">
        <v>59.04</v>
      </c>
      <c r="H82" s="170">
        <v>79.099999999999994</v>
      </c>
      <c r="I82" s="170">
        <v>69.489999999999995</v>
      </c>
      <c r="J82" s="170">
        <v>66.930000000000007</v>
      </c>
      <c r="K82" s="170">
        <v>25.66</v>
      </c>
      <c r="L82" s="170">
        <v>79.05</v>
      </c>
      <c r="M82" s="170" t="s">
        <v>8</v>
      </c>
      <c r="N82" s="170">
        <v>20.76</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53.99</v>
      </c>
      <c r="D84" s="170">
        <v>42.64</v>
      </c>
      <c r="E84" s="170">
        <v>53.11</v>
      </c>
      <c r="F84" s="170">
        <v>78.16</v>
      </c>
      <c r="G84" s="170">
        <v>65.16</v>
      </c>
      <c r="H84" s="170">
        <v>85.59</v>
      </c>
      <c r="I84" s="170">
        <v>34.64</v>
      </c>
      <c r="J84" s="170">
        <v>50.24</v>
      </c>
      <c r="K84" s="170">
        <v>49.28</v>
      </c>
      <c r="L84" s="170">
        <v>26.28</v>
      </c>
      <c r="M84" s="170" t="s">
        <v>8</v>
      </c>
      <c r="N84" s="170">
        <v>3.58</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2.65</v>
      </c>
      <c r="D85" s="170">
        <v>1.35</v>
      </c>
      <c r="E85" s="170">
        <v>2.81</v>
      </c>
      <c r="F85" s="170">
        <v>5.99</v>
      </c>
      <c r="G85" s="170">
        <v>10.26</v>
      </c>
      <c r="H85" s="170">
        <v>5.1100000000000003</v>
      </c>
      <c r="I85" s="170">
        <v>0.16</v>
      </c>
      <c r="J85" s="170">
        <v>0.4</v>
      </c>
      <c r="K85" s="170" t="s">
        <v>8</v>
      </c>
      <c r="L85" s="170">
        <v>7.0000000000000007E-2</v>
      </c>
      <c r="M85" s="170" t="s">
        <v>8</v>
      </c>
      <c r="N85" s="170">
        <v>0.15</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153.19999999999999</v>
      </c>
      <c r="D86" s="171">
        <v>201.94</v>
      </c>
      <c r="E86" s="171">
        <v>117.42</v>
      </c>
      <c r="F86" s="171">
        <v>140.44</v>
      </c>
      <c r="G86" s="171">
        <v>113.94</v>
      </c>
      <c r="H86" s="171">
        <v>159.58000000000001</v>
      </c>
      <c r="I86" s="171">
        <v>103.97</v>
      </c>
      <c r="J86" s="171">
        <v>116.78</v>
      </c>
      <c r="K86" s="171">
        <v>74.94</v>
      </c>
      <c r="L86" s="171">
        <v>105.27</v>
      </c>
      <c r="M86" s="171" t="s">
        <v>8</v>
      </c>
      <c r="N86" s="171">
        <v>24.19</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268.64</v>
      </c>
      <c r="D87" s="171">
        <v>392.05</v>
      </c>
      <c r="E87" s="171">
        <v>163.75</v>
      </c>
      <c r="F87" s="171">
        <v>201.14</v>
      </c>
      <c r="G87" s="171">
        <v>155.91</v>
      </c>
      <c r="H87" s="171">
        <v>196.44</v>
      </c>
      <c r="I87" s="171">
        <v>143.94</v>
      </c>
      <c r="J87" s="171">
        <v>150.22999999999999</v>
      </c>
      <c r="K87" s="171">
        <v>170.71</v>
      </c>
      <c r="L87" s="171">
        <v>148.78</v>
      </c>
      <c r="M87" s="171">
        <v>0.56999999999999995</v>
      </c>
      <c r="N87" s="171">
        <v>75.2</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-316.54000000000002</v>
      </c>
      <c r="D88" s="171">
        <v>-371.33</v>
      </c>
      <c r="E88" s="171">
        <v>-173.62</v>
      </c>
      <c r="F88" s="171">
        <v>-120.67</v>
      </c>
      <c r="G88" s="171">
        <v>-124.03</v>
      </c>
      <c r="H88" s="171">
        <v>-85.13</v>
      </c>
      <c r="I88" s="171">
        <v>-126.39</v>
      </c>
      <c r="J88" s="171">
        <v>-250.86</v>
      </c>
      <c r="K88" s="171">
        <v>-199.41</v>
      </c>
      <c r="L88" s="171">
        <v>-253.46</v>
      </c>
      <c r="M88" s="171">
        <v>-23.75</v>
      </c>
      <c r="N88" s="171">
        <v>-115.74</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-195.67</v>
      </c>
      <c r="D89" s="172">
        <v>-163.37</v>
      </c>
      <c r="E89" s="172">
        <v>-92.25</v>
      </c>
      <c r="F89" s="172">
        <v>-80.55</v>
      </c>
      <c r="G89" s="172">
        <v>-80.150000000000006</v>
      </c>
      <c r="H89" s="172">
        <v>-73.05</v>
      </c>
      <c r="I89" s="172">
        <v>-96.74</v>
      </c>
      <c r="J89" s="172">
        <v>-96.91</v>
      </c>
      <c r="K89" s="172">
        <v>-104.05</v>
      </c>
      <c r="L89" s="172">
        <v>-107.57</v>
      </c>
      <c r="M89" s="172">
        <v>-23.59</v>
      </c>
      <c r="N89" s="172">
        <v>-97.04</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1.95</v>
      </c>
      <c r="D90" s="170" t="s">
        <v>8</v>
      </c>
      <c r="E90" s="170">
        <v>2.42</v>
      </c>
      <c r="F90" s="170">
        <v>12.04</v>
      </c>
      <c r="G90" s="170">
        <v>2.42</v>
      </c>
      <c r="H90" s="170" t="s">
        <v>8</v>
      </c>
      <c r="I90" s="170">
        <v>4.03</v>
      </c>
      <c r="J90" s="170">
        <v>5.0199999999999996</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1.73</v>
      </c>
      <c r="D91" s="170" t="s">
        <v>8</v>
      </c>
      <c r="E91" s="170">
        <v>2.14</v>
      </c>
      <c r="F91" s="170">
        <v>6.94</v>
      </c>
      <c r="G91" s="170">
        <v>4.1399999999999997</v>
      </c>
      <c r="H91" s="170">
        <v>2.44</v>
      </c>
      <c r="I91" s="170">
        <v>1.78</v>
      </c>
      <c r="J91" s="170">
        <v>2.0299999999999998</v>
      </c>
      <c r="K91" s="170" t="s">
        <v>8</v>
      </c>
      <c r="L91" s="170">
        <v>0.59</v>
      </c>
      <c r="M91" s="170" t="s">
        <v>8</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2:B3"/>
    <mergeCell ref="C2:H3"/>
    <mergeCell ref="I2:N3"/>
    <mergeCell ref="A1:B1"/>
    <mergeCell ref="C1:H1"/>
    <mergeCell ref="I1:N1"/>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9"/>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44</v>
      </c>
      <c r="B2" s="230"/>
      <c r="C2" s="231" t="s">
        <v>959</v>
      </c>
      <c r="D2" s="231"/>
      <c r="E2" s="231"/>
      <c r="F2" s="231"/>
      <c r="G2" s="231"/>
      <c r="H2" s="232"/>
      <c r="I2" s="233" t="s">
        <v>959</v>
      </c>
      <c r="J2" s="231"/>
      <c r="K2" s="231"/>
      <c r="L2" s="231"/>
      <c r="M2" s="231"/>
      <c r="N2" s="232"/>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33"/>
      <c r="J3" s="231"/>
      <c r="K3" s="231"/>
      <c r="L3" s="231"/>
      <c r="M3" s="231"/>
      <c r="N3" s="232"/>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v>90059</v>
      </c>
      <c r="D19" s="163">
        <v>19627</v>
      </c>
      <c r="E19" s="163">
        <v>40808</v>
      </c>
      <c r="F19" s="163">
        <v>2334</v>
      </c>
      <c r="G19" s="163">
        <v>4828</v>
      </c>
      <c r="H19" s="163">
        <v>4251</v>
      </c>
      <c r="I19" s="163">
        <v>5059</v>
      </c>
      <c r="J19" s="163">
        <v>6622</v>
      </c>
      <c r="K19" s="163">
        <v>5369</v>
      </c>
      <c r="L19" s="163">
        <v>12345</v>
      </c>
      <c r="M19" s="163">
        <v>4264</v>
      </c>
      <c r="N19" s="163">
        <v>25361</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89289</v>
      </c>
      <c r="D20" s="163">
        <v>5858</v>
      </c>
      <c r="E20" s="163">
        <v>54224</v>
      </c>
      <c r="F20" s="163">
        <v>4206</v>
      </c>
      <c r="G20" s="163">
        <v>9266</v>
      </c>
      <c r="H20" s="163">
        <v>8140</v>
      </c>
      <c r="I20" s="163">
        <v>7508</v>
      </c>
      <c r="J20" s="163">
        <v>8960</v>
      </c>
      <c r="K20" s="163">
        <v>6383</v>
      </c>
      <c r="L20" s="163">
        <v>9761</v>
      </c>
      <c r="M20" s="163">
        <v>424</v>
      </c>
      <c r="N20" s="163">
        <v>28784</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451</v>
      </c>
      <c r="D22" s="163">
        <v>228</v>
      </c>
      <c r="E22" s="163">
        <v>224</v>
      </c>
      <c r="F22" s="163">
        <v>13</v>
      </c>
      <c r="G22" s="163">
        <v>118</v>
      </c>
      <c r="H22" s="163">
        <v>17</v>
      </c>
      <c r="I22" s="163">
        <v>3</v>
      </c>
      <c r="J22" s="163">
        <v>74</v>
      </c>
      <c r="K22" s="163" t="s">
        <v>8</v>
      </c>
      <c r="L22" s="163" t="s">
        <v>8</v>
      </c>
      <c r="M22" s="163" t="s">
        <v>8</v>
      </c>
      <c r="N22" s="163" t="s">
        <v>8</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182985</v>
      </c>
      <c r="D23" s="163">
        <v>49656</v>
      </c>
      <c r="E23" s="163">
        <v>98907</v>
      </c>
      <c r="F23" s="163">
        <v>7614</v>
      </c>
      <c r="G23" s="163">
        <v>13744</v>
      </c>
      <c r="H23" s="163">
        <v>12960</v>
      </c>
      <c r="I23" s="163">
        <v>7215</v>
      </c>
      <c r="J23" s="163">
        <v>15058</v>
      </c>
      <c r="K23" s="163">
        <v>3277</v>
      </c>
      <c r="L23" s="163">
        <v>39039</v>
      </c>
      <c r="M23" s="163">
        <v>1717</v>
      </c>
      <c r="N23" s="163">
        <v>32705</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1964</v>
      </c>
      <c r="D24" s="163" t="s">
        <v>8</v>
      </c>
      <c r="E24" s="163">
        <v>594</v>
      </c>
      <c r="F24" s="163">
        <v>38</v>
      </c>
      <c r="G24" s="163">
        <v>37</v>
      </c>
      <c r="H24" s="163">
        <v>72</v>
      </c>
      <c r="I24" s="163">
        <v>152</v>
      </c>
      <c r="J24" s="163">
        <v>59</v>
      </c>
      <c r="K24" s="163">
        <v>67</v>
      </c>
      <c r="L24" s="163">
        <v>168</v>
      </c>
      <c r="M24" s="163">
        <v>1180</v>
      </c>
      <c r="N24" s="163">
        <v>190</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360821</v>
      </c>
      <c r="D25" s="174">
        <v>75368</v>
      </c>
      <c r="E25" s="174">
        <v>193569</v>
      </c>
      <c r="F25" s="174">
        <v>14130</v>
      </c>
      <c r="G25" s="174">
        <v>27918</v>
      </c>
      <c r="H25" s="174">
        <v>25296</v>
      </c>
      <c r="I25" s="174">
        <v>19633</v>
      </c>
      <c r="J25" s="174">
        <v>30654</v>
      </c>
      <c r="K25" s="174">
        <v>14963</v>
      </c>
      <c r="L25" s="174">
        <v>60976</v>
      </c>
      <c r="M25" s="174">
        <v>5224</v>
      </c>
      <c r="N25" s="174">
        <v>86660</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v>209310</v>
      </c>
      <c r="D26" s="163">
        <v>19393</v>
      </c>
      <c r="E26" s="163">
        <v>64019</v>
      </c>
      <c r="F26" s="163">
        <v>2509</v>
      </c>
      <c r="G26" s="163">
        <v>8756</v>
      </c>
      <c r="H26" s="163">
        <v>6295</v>
      </c>
      <c r="I26" s="163">
        <v>7203</v>
      </c>
      <c r="J26" s="163">
        <v>19637</v>
      </c>
      <c r="K26" s="163">
        <v>3797</v>
      </c>
      <c r="L26" s="163">
        <v>15822</v>
      </c>
      <c r="M26" s="163">
        <v>15</v>
      </c>
      <c r="N26" s="163">
        <v>125883</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v>51576</v>
      </c>
      <c r="D27" s="163">
        <v>13164</v>
      </c>
      <c r="E27" s="163">
        <v>37515</v>
      </c>
      <c r="F27" s="163">
        <v>1759</v>
      </c>
      <c r="G27" s="163">
        <v>6984</v>
      </c>
      <c r="H27" s="163">
        <v>5331</v>
      </c>
      <c r="I27" s="163">
        <v>5682</v>
      </c>
      <c r="J27" s="163">
        <v>2533</v>
      </c>
      <c r="K27" s="163">
        <v>1601</v>
      </c>
      <c r="L27" s="163">
        <v>13625</v>
      </c>
      <c r="M27" s="163" t="s">
        <v>8</v>
      </c>
      <c r="N27" s="163">
        <v>897</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t="s">
        <v>8</v>
      </c>
      <c r="D28" s="163" t="s">
        <v>8</v>
      </c>
      <c r="E28" s="163" t="s">
        <v>8</v>
      </c>
      <c r="F28" s="163" t="s">
        <v>8</v>
      </c>
      <c r="G28" s="163" t="s">
        <v>8</v>
      </c>
      <c r="H28" s="163" t="s">
        <v>8</v>
      </c>
      <c r="I28" s="163" t="s">
        <v>8</v>
      </c>
      <c r="J28" s="163" t="s">
        <v>8</v>
      </c>
      <c r="K28" s="163" t="s">
        <v>8</v>
      </c>
      <c r="L28" s="163" t="s">
        <v>8</v>
      </c>
      <c r="M28" s="163" t="s">
        <v>8</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83496</v>
      </c>
      <c r="D29" s="163">
        <v>9966</v>
      </c>
      <c r="E29" s="163">
        <v>3286</v>
      </c>
      <c r="F29" s="163">
        <v>247</v>
      </c>
      <c r="G29" s="163">
        <v>473</v>
      </c>
      <c r="H29" s="163">
        <v>116</v>
      </c>
      <c r="I29" s="163">
        <v>275</v>
      </c>
      <c r="J29" s="163">
        <v>41</v>
      </c>
      <c r="K29" s="163">
        <v>1</v>
      </c>
      <c r="L29" s="163">
        <v>2134</v>
      </c>
      <c r="M29" s="163" t="s">
        <v>8</v>
      </c>
      <c r="N29" s="163">
        <v>70243</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92</v>
      </c>
      <c r="D30" s="163" t="s">
        <v>8</v>
      </c>
      <c r="E30" s="163">
        <v>83</v>
      </c>
      <c r="F30" s="163">
        <v>16</v>
      </c>
      <c r="G30" s="163">
        <v>50</v>
      </c>
      <c r="H30" s="163">
        <v>17</v>
      </c>
      <c r="I30" s="163" t="s">
        <v>8</v>
      </c>
      <c r="J30" s="163" t="s">
        <v>8</v>
      </c>
      <c r="K30" s="163" t="s">
        <v>8</v>
      </c>
      <c r="L30" s="163" t="s">
        <v>8</v>
      </c>
      <c r="M30" s="163">
        <v>3</v>
      </c>
      <c r="N30" s="163">
        <v>6</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292713</v>
      </c>
      <c r="D31" s="174">
        <v>29359</v>
      </c>
      <c r="E31" s="174">
        <v>67222</v>
      </c>
      <c r="F31" s="174">
        <v>2740</v>
      </c>
      <c r="G31" s="174">
        <v>9178</v>
      </c>
      <c r="H31" s="174">
        <v>6394</v>
      </c>
      <c r="I31" s="174">
        <v>7478</v>
      </c>
      <c r="J31" s="174">
        <v>19678</v>
      </c>
      <c r="K31" s="174">
        <v>3798</v>
      </c>
      <c r="L31" s="174">
        <v>17956</v>
      </c>
      <c r="M31" s="174">
        <v>12</v>
      </c>
      <c r="N31" s="174">
        <v>196120</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653535</v>
      </c>
      <c r="D32" s="174">
        <v>104728</v>
      </c>
      <c r="E32" s="174">
        <v>260791</v>
      </c>
      <c r="F32" s="174">
        <v>16870</v>
      </c>
      <c r="G32" s="174">
        <v>37096</v>
      </c>
      <c r="H32" s="174">
        <v>31689</v>
      </c>
      <c r="I32" s="174">
        <v>27110</v>
      </c>
      <c r="J32" s="174">
        <v>50332</v>
      </c>
      <c r="K32" s="174">
        <v>18761</v>
      </c>
      <c r="L32" s="174">
        <v>78933</v>
      </c>
      <c r="M32" s="174">
        <v>5236</v>
      </c>
      <c r="N32" s="174">
        <v>282779</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t="s">
        <v>8</v>
      </c>
      <c r="D33" s="163" t="s">
        <v>8</v>
      </c>
      <c r="E33" s="163" t="s">
        <v>8</v>
      </c>
      <c r="F33" s="163" t="s">
        <v>8</v>
      </c>
      <c r="G33" s="163" t="s">
        <v>8</v>
      </c>
      <c r="H33" s="163" t="s">
        <v>8</v>
      </c>
      <c r="I33" s="163" t="s">
        <v>8</v>
      </c>
      <c r="J33" s="163" t="s">
        <v>8</v>
      </c>
      <c r="K33" s="163" t="s">
        <v>8</v>
      </c>
      <c r="L33" s="163" t="s">
        <v>8</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t="s">
        <v>8</v>
      </c>
      <c r="D34" s="163" t="s">
        <v>8</v>
      </c>
      <c r="E34" s="163" t="s">
        <v>8</v>
      </c>
      <c r="F34" s="163" t="s">
        <v>8</v>
      </c>
      <c r="G34" s="163" t="s">
        <v>8</v>
      </c>
      <c r="H34" s="163" t="s">
        <v>8</v>
      </c>
      <c r="I34" s="163" t="s">
        <v>8</v>
      </c>
      <c r="J34" s="163" t="s">
        <v>8</v>
      </c>
      <c r="K34" s="163" t="s">
        <v>8</v>
      </c>
      <c r="L34" s="163" t="s">
        <v>8</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t="s">
        <v>8</v>
      </c>
      <c r="D35" s="163" t="s">
        <v>8</v>
      </c>
      <c r="E35" s="163" t="s">
        <v>8</v>
      </c>
      <c r="F35" s="163" t="s">
        <v>8</v>
      </c>
      <c r="G35" s="163" t="s">
        <v>8</v>
      </c>
      <c r="H35" s="163" t="s">
        <v>8</v>
      </c>
      <c r="I35" s="163" t="s">
        <v>8</v>
      </c>
      <c r="J35" s="163" t="s">
        <v>8</v>
      </c>
      <c r="K35" s="163" t="s">
        <v>8</v>
      </c>
      <c r="L35" s="163" t="s">
        <v>8</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t="s">
        <v>8</v>
      </c>
      <c r="D36" s="163" t="s">
        <v>8</v>
      </c>
      <c r="E36" s="163" t="s">
        <v>8</v>
      </c>
      <c r="F36" s="163" t="s">
        <v>8</v>
      </c>
      <c r="G36" s="163" t="s">
        <v>8</v>
      </c>
      <c r="H36" s="163" t="s">
        <v>8</v>
      </c>
      <c r="I36" s="163" t="s">
        <v>8</v>
      </c>
      <c r="J36" s="163" t="s">
        <v>8</v>
      </c>
      <c r="K36" s="163" t="s">
        <v>8</v>
      </c>
      <c r="L36" s="163" t="s">
        <v>8</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t="s">
        <v>8</v>
      </c>
      <c r="D37" s="163" t="s">
        <v>8</v>
      </c>
      <c r="E37" s="163" t="s">
        <v>8</v>
      </c>
      <c r="F37" s="163" t="s">
        <v>8</v>
      </c>
      <c r="G37" s="163" t="s">
        <v>8</v>
      </c>
      <c r="H37" s="163" t="s">
        <v>8</v>
      </c>
      <c r="I37" s="163" t="s">
        <v>8</v>
      </c>
      <c r="J37" s="163" t="s">
        <v>8</v>
      </c>
      <c r="K37" s="163" t="s">
        <v>8</v>
      </c>
      <c r="L37" s="163" t="s">
        <v>8</v>
      </c>
      <c r="M37" s="163" t="s">
        <v>8</v>
      </c>
      <c r="N37" s="163" t="s">
        <v>8</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t="s">
        <v>8</v>
      </c>
      <c r="D38" s="163" t="s">
        <v>8</v>
      </c>
      <c r="E38" s="163" t="s">
        <v>8</v>
      </c>
      <c r="F38" s="163" t="s">
        <v>8</v>
      </c>
      <c r="G38" s="163" t="s">
        <v>8</v>
      </c>
      <c r="H38" s="163" t="s">
        <v>8</v>
      </c>
      <c r="I38" s="163" t="s">
        <v>8</v>
      </c>
      <c r="J38" s="163" t="s">
        <v>8</v>
      </c>
      <c r="K38" s="163" t="s">
        <v>8</v>
      </c>
      <c r="L38" s="163" t="s">
        <v>8</v>
      </c>
      <c r="M38" s="163" t="s">
        <v>8</v>
      </c>
      <c r="N38" s="163" t="s">
        <v>8</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v>5554</v>
      </c>
      <c r="D39" s="163">
        <v>710</v>
      </c>
      <c r="E39" s="163">
        <v>2562</v>
      </c>
      <c r="F39" s="163">
        <v>83</v>
      </c>
      <c r="G39" s="163">
        <v>151</v>
      </c>
      <c r="H39" s="163">
        <v>275</v>
      </c>
      <c r="I39" s="163">
        <v>589</v>
      </c>
      <c r="J39" s="163">
        <v>632</v>
      </c>
      <c r="K39" s="163">
        <v>664</v>
      </c>
      <c r="L39" s="163">
        <v>168</v>
      </c>
      <c r="M39" s="163" t="s">
        <v>8</v>
      </c>
      <c r="N39" s="163">
        <v>2281</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v>2850</v>
      </c>
      <c r="D40" s="163">
        <v>358</v>
      </c>
      <c r="E40" s="163">
        <v>1726</v>
      </c>
      <c r="F40" s="163">
        <v>42</v>
      </c>
      <c r="G40" s="163">
        <v>84</v>
      </c>
      <c r="H40" s="163">
        <v>16</v>
      </c>
      <c r="I40" s="163">
        <v>50</v>
      </c>
      <c r="J40" s="163">
        <v>441</v>
      </c>
      <c r="K40" s="163">
        <v>209</v>
      </c>
      <c r="L40" s="163">
        <v>885</v>
      </c>
      <c r="M40" s="163" t="s">
        <v>8</v>
      </c>
      <c r="N40" s="163">
        <v>766</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v>162830</v>
      </c>
      <c r="D41" s="163">
        <v>27609</v>
      </c>
      <c r="E41" s="163">
        <v>82383</v>
      </c>
      <c r="F41" s="163">
        <v>7522</v>
      </c>
      <c r="G41" s="163">
        <v>14588</v>
      </c>
      <c r="H41" s="163">
        <v>11397</v>
      </c>
      <c r="I41" s="163">
        <v>9499</v>
      </c>
      <c r="J41" s="163">
        <v>13745</v>
      </c>
      <c r="K41" s="163">
        <v>4160</v>
      </c>
      <c r="L41" s="163">
        <v>21473</v>
      </c>
      <c r="M41" s="163">
        <v>314</v>
      </c>
      <c r="N41" s="163">
        <v>52524</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106550</v>
      </c>
      <c r="D42" s="163">
        <v>20849</v>
      </c>
      <c r="E42" s="163">
        <v>76541</v>
      </c>
      <c r="F42" s="163">
        <v>4811</v>
      </c>
      <c r="G42" s="163">
        <v>11009</v>
      </c>
      <c r="H42" s="163">
        <v>12731</v>
      </c>
      <c r="I42" s="163">
        <v>8546</v>
      </c>
      <c r="J42" s="163">
        <v>13342</v>
      </c>
      <c r="K42" s="163">
        <v>7496</v>
      </c>
      <c r="L42" s="163">
        <v>18605</v>
      </c>
      <c r="M42" s="163">
        <v>3579</v>
      </c>
      <c r="N42" s="163">
        <v>5582</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1964</v>
      </c>
      <c r="D43" s="163" t="s">
        <v>8</v>
      </c>
      <c r="E43" s="163">
        <v>594</v>
      </c>
      <c r="F43" s="163">
        <v>38</v>
      </c>
      <c r="G43" s="163">
        <v>37</v>
      </c>
      <c r="H43" s="163">
        <v>72</v>
      </c>
      <c r="I43" s="163">
        <v>152</v>
      </c>
      <c r="J43" s="163">
        <v>59</v>
      </c>
      <c r="K43" s="163">
        <v>67</v>
      </c>
      <c r="L43" s="163">
        <v>168</v>
      </c>
      <c r="M43" s="163">
        <v>1180</v>
      </c>
      <c r="N43" s="163">
        <v>190</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275821</v>
      </c>
      <c r="D44" s="174">
        <v>49527</v>
      </c>
      <c r="E44" s="174">
        <v>162618</v>
      </c>
      <c r="F44" s="174">
        <v>12420</v>
      </c>
      <c r="G44" s="174">
        <v>25795</v>
      </c>
      <c r="H44" s="174">
        <v>24345</v>
      </c>
      <c r="I44" s="174">
        <v>18531</v>
      </c>
      <c r="J44" s="174">
        <v>28102</v>
      </c>
      <c r="K44" s="174">
        <v>12461</v>
      </c>
      <c r="L44" s="174">
        <v>40963</v>
      </c>
      <c r="M44" s="174">
        <v>2713</v>
      </c>
      <c r="N44" s="174">
        <v>60963</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122084</v>
      </c>
      <c r="D45" s="163">
        <v>21127</v>
      </c>
      <c r="E45" s="163">
        <v>45499</v>
      </c>
      <c r="F45" s="163">
        <v>424</v>
      </c>
      <c r="G45" s="163">
        <v>2673</v>
      </c>
      <c r="H45" s="163">
        <v>1897</v>
      </c>
      <c r="I45" s="163">
        <v>3613</v>
      </c>
      <c r="J45" s="163">
        <v>7441</v>
      </c>
      <c r="K45" s="163">
        <v>1998</v>
      </c>
      <c r="L45" s="163">
        <v>27453</v>
      </c>
      <c r="M45" s="163" t="s">
        <v>8</v>
      </c>
      <c r="N45" s="163">
        <v>55459</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t="s">
        <v>8</v>
      </c>
      <c r="D46" s="163" t="s">
        <v>8</v>
      </c>
      <c r="E46" s="163" t="s">
        <v>8</v>
      </c>
      <c r="F46" s="163" t="s">
        <v>8</v>
      </c>
      <c r="G46" s="163" t="s">
        <v>8</v>
      </c>
      <c r="H46" s="163" t="s">
        <v>8</v>
      </c>
      <c r="I46" s="163" t="s">
        <v>8</v>
      </c>
      <c r="J46" s="163" t="s">
        <v>8</v>
      </c>
      <c r="K46" s="163" t="s">
        <v>8</v>
      </c>
      <c r="L46" s="163" t="s">
        <v>8</v>
      </c>
      <c r="M46" s="163" t="s">
        <v>8</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148584</v>
      </c>
      <c r="D47" s="163">
        <v>3458</v>
      </c>
      <c r="E47" s="163">
        <v>7377</v>
      </c>
      <c r="F47" s="163">
        <v>155</v>
      </c>
      <c r="G47" s="163">
        <v>749</v>
      </c>
      <c r="H47" s="163">
        <v>756</v>
      </c>
      <c r="I47" s="163">
        <v>1587</v>
      </c>
      <c r="J47" s="163">
        <v>1177</v>
      </c>
      <c r="K47" s="163">
        <v>1117</v>
      </c>
      <c r="L47" s="163">
        <v>1837</v>
      </c>
      <c r="M47" s="163">
        <v>334</v>
      </c>
      <c r="N47" s="163">
        <v>137416</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92</v>
      </c>
      <c r="D48" s="163" t="s">
        <v>8</v>
      </c>
      <c r="E48" s="163">
        <v>83</v>
      </c>
      <c r="F48" s="163">
        <v>16</v>
      </c>
      <c r="G48" s="163">
        <v>50</v>
      </c>
      <c r="H48" s="163">
        <v>17</v>
      </c>
      <c r="I48" s="163" t="s">
        <v>8</v>
      </c>
      <c r="J48" s="163" t="s">
        <v>8</v>
      </c>
      <c r="K48" s="163" t="s">
        <v>8</v>
      </c>
      <c r="L48" s="163" t="s">
        <v>8</v>
      </c>
      <c r="M48" s="163">
        <v>3</v>
      </c>
      <c r="N48" s="163">
        <v>6</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270577</v>
      </c>
      <c r="D49" s="174">
        <v>24584</v>
      </c>
      <c r="E49" s="174">
        <v>52792</v>
      </c>
      <c r="F49" s="174">
        <v>563</v>
      </c>
      <c r="G49" s="174">
        <v>3371</v>
      </c>
      <c r="H49" s="174">
        <v>2635</v>
      </c>
      <c r="I49" s="174">
        <v>5200</v>
      </c>
      <c r="J49" s="174">
        <v>8618</v>
      </c>
      <c r="K49" s="174">
        <v>3115</v>
      </c>
      <c r="L49" s="174">
        <v>29290</v>
      </c>
      <c r="M49" s="174">
        <v>331</v>
      </c>
      <c r="N49" s="174">
        <v>192869</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546397</v>
      </c>
      <c r="D50" s="174">
        <v>74112</v>
      </c>
      <c r="E50" s="174">
        <v>215410</v>
      </c>
      <c r="F50" s="174">
        <v>12983</v>
      </c>
      <c r="G50" s="174">
        <v>29166</v>
      </c>
      <c r="H50" s="174">
        <v>26981</v>
      </c>
      <c r="I50" s="174">
        <v>23731</v>
      </c>
      <c r="J50" s="174">
        <v>36719</v>
      </c>
      <c r="K50" s="174">
        <v>15576</v>
      </c>
      <c r="L50" s="174">
        <v>70254</v>
      </c>
      <c r="M50" s="174">
        <v>3043</v>
      </c>
      <c r="N50" s="174">
        <v>253832</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-107137</v>
      </c>
      <c r="D51" s="174">
        <v>-30616</v>
      </c>
      <c r="E51" s="174">
        <v>-45381</v>
      </c>
      <c r="F51" s="174">
        <v>-3887</v>
      </c>
      <c r="G51" s="174">
        <v>-7930</v>
      </c>
      <c r="H51" s="174">
        <v>-4709</v>
      </c>
      <c r="I51" s="174">
        <v>-3379</v>
      </c>
      <c r="J51" s="174">
        <v>-13613</v>
      </c>
      <c r="K51" s="174">
        <v>-3185</v>
      </c>
      <c r="L51" s="174">
        <v>-8679</v>
      </c>
      <c r="M51" s="174">
        <v>-2193</v>
      </c>
      <c r="N51" s="174">
        <v>-28948</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-85001</v>
      </c>
      <c r="D52" s="173">
        <v>-25841</v>
      </c>
      <c r="E52" s="173">
        <v>-30951</v>
      </c>
      <c r="F52" s="173">
        <v>-1709</v>
      </c>
      <c r="G52" s="173">
        <v>-2123</v>
      </c>
      <c r="H52" s="173">
        <v>-951</v>
      </c>
      <c r="I52" s="173">
        <v>-1101</v>
      </c>
      <c r="J52" s="173">
        <v>-2553</v>
      </c>
      <c r="K52" s="173">
        <v>-2501</v>
      </c>
      <c r="L52" s="173">
        <v>-20013</v>
      </c>
      <c r="M52" s="173">
        <v>-2512</v>
      </c>
      <c r="N52" s="173">
        <v>-25697</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t="s">
        <v>8</v>
      </c>
      <c r="D53" s="163" t="s">
        <v>8</v>
      </c>
      <c r="E53" s="163" t="s">
        <v>8</v>
      </c>
      <c r="F53" s="163" t="s">
        <v>8</v>
      </c>
      <c r="G53" s="163" t="s">
        <v>8</v>
      </c>
      <c r="H53" s="163" t="s">
        <v>8</v>
      </c>
      <c r="I53" s="163" t="s">
        <v>8</v>
      </c>
      <c r="J53" s="163" t="s">
        <v>8</v>
      </c>
      <c r="K53" s="163" t="s">
        <v>8</v>
      </c>
      <c r="L53" s="163" t="s">
        <v>8</v>
      </c>
      <c r="M53" s="163" t="s">
        <v>8</v>
      </c>
      <c r="N53" s="163" t="s">
        <v>8</v>
      </c>
      <c r="O53" s="97"/>
      <c r="P53" s="97"/>
      <c r="Q53" s="97"/>
      <c r="R53" s="97"/>
      <c r="S53" s="97"/>
      <c r="T53" s="97"/>
      <c r="U53" s="97"/>
      <c r="V53" s="97"/>
      <c r="W53" s="97"/>
      <c r="X53" s="97"/>
      <c r="Y53" s="97"/>
      <c r="Z53" s="97"/>
      <c r="AA53" s="98"/>
    </row>
    <row r="54" spans="1:27" ht="11.1" customHeight="1">
      <c r="A54" s="69">
        <f>IF(B54&lt;&gt;"",COUNTA($B$19:B54),"")</f>
        <v>36</v>
      </c>
      <c r="B54" s="78" t="s">
        <v>97</v>
      </c>
      <c r="C54" s="163">
        <v>1491</v>
      </c>
      <c r="D54" s="163">
        <v>417</v>
      </c>
      <c r="E54" s="163">
        <v>1070</v>
      </c>
      <c r="F54" s="163">
        <v>80</v>
      </c>
      <c r="G54" s="163">
        <v>348</v>
      </c>
      <c r="H54" s="163">
        <v>452</v>
      </c>
      <c r="I54" s="163">
        <v>137</v>
      </c>
      <c r="J54" s="163">
        <v>52</v>
      </c>
      <c r="K54" s="163" t="s">
        <v>8</v>
      </c>
      <c r="L54" s="163" t="s">
        <v>8</v>
      </c>
      <c r="M54" s="163">
        <v>4</v>
      </c>
      <c r="N54" s="163" t="s">
        <v>8</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v>57.16</v>
      </c>
      <c r="D56" s="170">
        <v>64.849999999999994</v>
      </c>
      <c r="E56" s="170">
        <v>32.06</v>
      </c>
      <c r="F56" s="170">
        <v>29.12</v>
      </c>
      <c r="G56" s="170">
        <v>28.33</v>
      </c>
      <c r="H56" s="170">
        <v>17.850000000000001</v>
      </c>
      <c r="I56" s="170">
        <v>30.07</v>
      </c>
      <c r="J56" s="170">
        <v>32.450000000000003</v>
      </c>
      <c r="K56" s="170">
        <v>41.88</v>
      </c>
      <c r="L56" s="170">
        <v>43.51</v>
      </c>
      <c r="M56" s="170">
        <v>5.62</v>
      </c>
      <c r="N56" s="170">
        <v>19.920000000000002</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56.67</v>
      </c>
      <c r="D57" s="170">
        <v>19.350000000000001</v>
      </c>
      <c r="E57" s="170">
        <v>42.6</v>
      </c>
      <c r="F57" s="170">
        <v>52.47</v>
      </c>
      <c r="G57" s="170">
        <v>54.38</v>
      </c>
      <c r="H57" s="170">
        <v>34.18</v>
      </c>
      <c r="I57" s="170">
        <v>44.63</v>
      </c>
      <c r="J57" s="170">
        <v>43.91</v>
      </c>
      <c r="K57" s="170">
        <v>49.79</v>
      </c>
      <c r="L57" s="170">
        <v>34.4</v>
      </c>
      <c r="M57" s="170">
        <v>0.56000000000000005</v>
      </c>
      <c r="N57" s="170">
        <v>22.61</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0.28999999999999998</v>
      </c>
      <c r="D59" s="170">
        <v>0.75</v>
      </c>
      <c r="E59" s="170">
        <v>0.18</v>
      </c>
      <c r="F59" s="170">
        <v>0.16</v>
      </c>
      <c r="G59" s="170">
        <v>0.69</v>
      </c>
      <c r="H59" s="170">
        <v>7.0000000000000007E-2</v>
      </c>
      <c r="I59" s="170">
        <v>0.02</v>
      </c>
      <c r="J59" s="170">
        <v>0.36</v>
      </c>
      <c r="K59" s="170" t="s">
        <v>8</v>
      </c>
      <c r="L59" s="170" t="s">
        <v>8</v>
      </c>
      <c r="M59" s="170" t="s">
        <v>8</v>
      </c>
      <c r="N59" s="170" t="s">
        <v>8</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116.14</v>
      </c>
      <c r="D60" s="170">
        <v>164.07</v>
      </c>
      <c r="E60" s="170">
        <v>77.7</v>
      </c>
      <c r="F60" s="170">
        <v>95</v>
      </c>
      <c r="G60" s="170">
        <v>80.67</v>
      </c>
      <c r="H60" s="170">
        <v>54.42</v>
      </c>
      <c r="I60" s="170">
        <v>42.89</v>
      </c>
      <c r="J60" s="170">
        <v>73.8</v>
      </c>
      <c r="K60" s="170">
        <v>25.56</v>
      </c>
      <c r="L60" s="170">
        <v>137.58000000000001</v>
      </c>
      <c r="M60" s="170">
        <v>2.2599999999999998</v>
      </c>
      <c r="N60" s="170">
        <v>25.69</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1.25</v>
      </c>
      <c r="D61" s="170" t="s">
        <v>8</v>
      </c>
      <c r="E61" s="170">
        <v>0.47</v>
      </c>
      <c r="F61" s="170">
        <v>0.47</v>
      </c>
      <c r="G61" s="170">
        <v>0.22</v>
      </c>
      <c r="H61" s="170">
        <v>0.3</v>
      </c>
      <c r="I61" s="170">
        <v>0.91</v>
      </c>
      <c r="J61" s="170">
        <v>0.28999999999999998</v>
      </c>
      <c r="K61" s="170">
        <v>0.53</v>
      </c>
      <c r="L61" s="170">
        <v>0.59</v>
      </c>
      <c r="M61" s="170">
        <v>1.56</v>
      </c>
      <c r="N61" s="170">
        <v>0.15</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229.01</v>
      </c>
      <c r="D62" s="171">
        <v>249.03</v>
      </c>
      <c r="E62" s="171">
        <v>152.07</v>
      </c>
      <c r="F62" s="171">
        <v>176.28</v>
      </c>
      <c r="G62" s="171">
        <v>163.85</v>
      </c>
      <c r="H62" s="171">
        <v>106.21</v>
      </c>
      <c r="I62" s="171">
        <v>116.71</v>
      </c>
      <c r="J62" s="171">
        <v>150.24</v>
      </c>
      <c r="K62" s="171">
        <v>116.71</v>
      </c>
      <c r="L62" s="171">
        <v>214.89</v>
      </c>
      <c r="M62" s="171">
        <v>6.89</v>
      </c>
      <c r="N62" s="171">
        <v>68.08</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v>132.85</v>
      </c>
      <c r="D63" s="170">
        <v>64.08</v>
      </c>
      <c r="E63" s="170">
        <v>50.29</v>
      </c>
      <c r="F63" s="170">
        <v>31.31</v>
      </c>
      <c r="G63" s="170">
        <v>51.39</v>
      </c>
      <c r="H63" s="170">
        <v>26.43</v>
      </c>
      <c r="I63" s="170">
        <v>42.82</v>
      </c>
      <c r="J63" s="170">
        <v>96.24</v>
      </c>
      <c r="K63" s="170">
        <v>29.62</v>
      </c>
      <c r="L63" s="170">
        <v>55.76</v>
      </c>
      <c r="M63" s="170">
        <v>0.02</v>
      </c>
      <c r="N63" s="170">
        <v>98.89</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v>32.729999999999997</v>
      </c>
      <c r="D64" s="170">
        <v>43.5</v>
      </c>
      <c r="E64" s="170">
        <v>29.47</v>
      </c>
      <c r="F64" s="170">
        <v>21.95</v>
      </c>
      <c r="G64" s="170">
        <v>40.99</v>
      </c>
      <c r="H64" s="170">
        <v>22.38</v>
      </c>
      <c r="I64" s="170">
        <v>33.78</v>
      </c>
      <c r="J64" s="170">
        <v>12.42</v>
      </c>
      <c r="K64" s="170">
        <v>12.48</v>
      </c>
      <c r="L64" s="170">
        <v>48.01</v>
      </c>
      <c r="M64" s="170" t="s">
        <v>8</v>
      </c>
      <c r="N64" s="170">
        <v>0.7</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t="s">
        <v>8</v>
      </c>
      <c r="D65" s="170" t="s">
        <v>8</v>
      </c>
      <c r="E65" s="170" t="s">
        <v>8</v>
      </c>
      <c r="F65" s="170" t="s">
        <v>8</v>
      </c>
      <c r="G65" s="170" t="s">
        <v>8</v>
      </c>
      <c r="H65" s="170" t="s">
        <v>8</v>
      </c>
      <c r="I65" s="170" t="s">
        <v>8</v>
      </c>
      <c r="J65" s="170" t="s">
        <v>8</v>
      </c>
      <c r="K65" s="170" t="s">
        <v>8</v>
      </c>
      <c r="L65" s="170" t="s">
        <v>8</v>
      </c>
      <c r="M65" s="170" t="s">
        <v>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52.99</v>
      </c>
      <c r="D66" s="170">
        <v>32.93</v>
      </c>
      <c r="E66" s="170">
        <v>2.58</v>
      </c>
      <c r="F66" s="170">
        <v>3.08</v>
      </c>
      <c r="G66" s="170">
        <v>2.77</v>
      </c>
      <c r="H66" s="170">
        <v>0.49</v>
      </c>
      <c r="I66" s="170">
        <v>1.64</v>
      </c>
      <c r="J66" s="170">
        <v>0.2</v>
      </c>
      <c r="K66" s="170">
        <v>0.01</v>
      </c>
      <c r="L66" s="170">
        <v>7.52</v>
      </c>
      <c r="M66" s="170" t="s">
        <v>8</v>
      </c>
      <c r="N66" s="170">
        <v>55.18</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0.06</v>
      </c>
      <c r="D67" s="170" t="s">
        <v>8</v>
      </c>
      <c r="E67" s="170">
        <v>7.0000000000000007E-2</v>
      </c>
      <c r="F67" s="170">
        <v>0.19</v>
      </c>
      <c r="G67" s="170">
        <v>0.28999999999999998</v>
      </c>
      <c r="H67" s="170">
        <v>7.0000000000000007E-2</v>
      </c>
      <c r="I67" s="170" t="s">
        <v>8</v>
      </c>
      <c r="J67" s="170" t="s">
        <v>8</v>
      </c>
      <c r="K67" s="170" t="s">
        <v>8</v>
      </c>
      <c r="L67" s="170" t="s">
        <v>8</v>
      </c>
      <c r="M67" s="170" t="s">
        <v>8</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185.78</v>
      </c>
      <c r="D68" s="171">
        <v>97.01</v>
      </c>
      <c r="E68" s="171">
        <v>52.81</v>
      </c>
      <c r="F68" s="171">
        <v>34.19</v>
      </c>
      <c r="G68" s="171">
        <v>53.87</v>
      </c>
      <c r="H68" s="171">
        <v>26.85</v>
      </c>
      <c r="I68" s="171">
        <v>44.45</v>
      </c>
      <c r="J68" s="171">
        <v>96.44</v>
      </c>
      <c r="K68" s="171">
        <v>29.63</v>
      </c>
      <c r="L68" s="171">
        <v>63.28</v>
      </c>
      <c r="M68" s="171">
        <v>0.02</v>
      </c>
      <c r="N68" s="171">
        <v>154.07</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414.79</v>
      </c>
      <c r="D69" s="171">
        <v>346.04</v>
      </c>
      <c r="E69" s="171">
        <v>204.88</v>
      </c>
      <c r="F69" s="171">
        <v>210.47</v>
      </c>
      <c r="G69" s="171">
        <v>217.72</v>
      </c>
      <c r="H69" s="171">
        <v>133.06</v>
      </c>
      <c r="I69" s="171">
        <v>161.16</v>
      </c>
      <c r="J69" s="171">
        <v>246.68</v>
      </c>
      <c r="K69" s="171">
        <v>146.33000000000001</v>
      </c>
      <c r="L69" s="171">
        <v>278.17</v>
      </c>
      <c r="M69" s="171">
        <v>6.9</v>
      </c>
      <c r="N69" s="171">
        <v>222.15</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t="s">
        <v>8</v>
      </c>
      <c r="D70" s="170" t="s">
        <v>8</v>
      </c>
      <c r="E70" s="170" t="s">
        <v>8</v>
      </c>
      <c r="F70" s="170" t="s">
        <v>8</v>
      </c>
      <c r="G70" s="170" t="s">
        <v>8</v>
      </c>
      <c r="H70" s="170" t="s">
        <v>8</v>
      </c>
      <c r="I70" s="170" t="s">
        <v>8</v>
      </c>
      <c r="J70" s="170" t="s">
        <v>8</v>
      </c>
      <c r="K70" s="170" t="s">
        <v>8</v>
      </c>
      <c r="L70" s="170" t="s">
        <v>8</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t="s">
        <v>8</v>
      </c>
      <c r="D71" s="170" t="s">
        <v>8</v>
      </c>
      <c r="E71" s="170" t="s">
        <v>8</v>
      </c>
      <c r="F71" s="170" t="s">
        <v>8</v>
      </c>
      <c r="G71" s="170" t="s">
        <v>8</v>
      </c>
      <c r="H71" s="170" t="s">
        <v>8</v>
      </c>
      <c r="I71" s="170" t="s">
        <v>8</v>
      </c>
      <c r="J71" s="170" t="s">
        <v>8</v>
      </c>
      <c r="K71" s="170" t="s">
        <v>8</v>
      </c>
      <c r="L71" s="170" t="s">
        <v>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t="s">
        <v>8</v>
      </c>
      <c r="D72" s="170" t="s">
        <v>8</v>
      </c>
      <c r="E72" s="170" t="s">
        <v>8</v>
      </c>
      <c r="F72" s="170" t="s">
        <v>8</v>
      </c>
      <c r="G72" s="170" t="s">
        <v>8</v>
      </c>
      <c r="H72" s="170" t="s">
        <v>8</v>
      </c>
      <c r="I72" s="170" t="s">
        <v>8</v>
      </c>
      <c r="J72" s="170" t="s">
        <v>8</v>
      </c>
      <c r="K72" s="170" t="s">
        <v>8</v>
      </c>
      <c r="L72" s="170" t="s">
        <v>8</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t="s">
        <v>8</v>
      </c>
      <c r="D73" s="170" t="s">
        <v>8</v>
      </c>
      <c r="E73" s="170" t="s">
        <v>8</v>
      </c>
      <c r="F73" s="170" t="s">
        <v>8</v>
      </c>
      <c r="G73" s="170" t="s">
        <v>8</v>
      </c>
      <c r="H73" s="170" t="s">
        <v>8</v>
      </c>
      <c r="I73" s="170" t="s">
        <v>8</v>
      </c>
      <c r="J73" s="170" t="s">
        <v>8</v>
      </c>
      <c r="K73" s="170" t="s">
        <v>8</v>
      </c>
      <c r="L73" s="170" t="s">
        <v>8</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t="s">
        <v>8</v>
      </c>
      <c r="D74" s="170" t="s">
        <v>8</v>
      </c>
      <c r="E74" s="170" t="s">
        <v>8</v>
      </c>
      <c r="F74" s="170" t="s">
        <v>8</v>
      </c>
      <c r="G74" s="170" t="s">
        <v>8</v>
      </c>
      <c r="H74" s="170" t="s">
        <v>8</v>
      </c>
      <c r="I74" s="170" t="s">
        <v>8</v>
      </c>
      <c r="J74" s="170" t="s">
        <v>8</v>
      </c>
      <c r="K74" s="170" t="s">
        <v>8</v>
      </c>
      <c r="L74" s="170" t="s">
        <v>8</v>
      </c>
      <c r="M74" s="170" t="s">
        <v>8</v>
      </c>
      <c r="N74" s="170" t="s">
        <v>8</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t="s">
        <v>8</v>
      </c>
      <c r="D75" s="170" t="s">
        <v>8</v>
      </c>
      <c r="E75" s="170" t="s">
        <v>8</v>
      </c>
      <c r="F75" s="170" t="s">
        <v>8</v>
      </c>
      <c r="G75" s="170" t="s">
        <v>8</v>
      </c>
      <c r="H75" s="170" t="s">
        <v>8</v>
      </c>
      <c r="I75" s="170" t="s">
        <v>8</v>
      </c>
      <c r="J75" s="170" t="s">
        <v>8</v>
      </c>
      <c r="K75" s="170" t="s">
        <v>8</v>
      </c>
      <c r="L75" s="170" t="s">
        <v>8</v>
      </c>
      <c r="M75" s="170" t="s">
        <v>8</v>
      </c>
      <c r="N75" s="170" t="s">
        <v>8</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v>3.52</v>
      </c>
      <c r="D76" s="170">
        <v>2.35</v>
      </c>
      <c r="E76" s="170">
        <v>2.0099999999999998</v>
      </c>
      <c r="F76" s="170">
        <v>1.04</v>
      </c>
      <c r="G76" s="170">
        <v>0.89</v>
      </c>
      <c r="H76" s="170">
        <v>1.1499999999999999</v>
      </c>
      <c r="I76" s="170">
        <v>3.5</v>
      </c>
      <c r="J76" s="170">
        <v>3.1</v>
      </c>
      <c r="K76" s="170">
        <v>5.18</v>
      </c>
      <c r="L76" s="170">
        <v>0.59</v>
      </c>
      <c r="M76" s="170" t="s">
        <v>8</v>
      </c>
      <c r="N76" s="170">
        <v>1.79</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v>1.81</v>
      </c>
      <c r="D77" s="170">
        <v>1.18</v>
      </c>
      <c r="E77" s="170">
        <v>1.36</v>
      </c>
      <c r="F77" s="170">
        <v>0.52</v>
      </c>
      <c r="G77" s="170">
        <v>0.49</v>
      </c>
      <c r="H77" s="170">
        <v>7.0000000000000007E-2</v>
      </c>
      <c r="I77" s="170">
        <v>0.3</v>
      </c>
      <c r="J77" s="170">
        <v>2.16</v>
      </c>
      <c r="K77" s="170">
        <v>1.63</v>
      </c>
      <c r="L77" s="170">
        <v>3.12</v>
      </c>
      <c r="M77" s="170" t="s">
        <v>8</v>
      </c>
      <c r="N77" s="170">
        <v>0.6</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v>103.35</v>
      </c>
      <c r="D78" s="170">
        <v>91.23</v>
      </c>
      <c r="E78" s="170">
        <v>64.72</v>
      </c>
      <c r="F78" s="170">
        <v>93.84</v>
      </c>
      <c r="G78" s="170">
        <v>85.62</v>
      </c>
      <c r="H78" s="170">
        <v>47.85</v>
      </c>
      <c r="I78" s="170">
        <v>56.47</v>
      </c>
      <c r="J78" s="170">
        <v>67.37</v>
      </c>
      <c r="K78" s="170">
        <v>32.450000000000003</v>
      </c>
      <c r="L78" s="170">
        <v>75.67</v>
      </c>
      <c r="M78" s="170">
        <v>0.41</v>
      </c>
      <c r="N78" s="170">
        <v>41.26</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67.63</v>
      </c>
      <c r="D79" s="170">
        <v>68.89</v>
      </c>
      <c r="E79" s="170">
        <v>60.13</v>
      </c>
      <c r="F79" s="170">
        <v>60.02</v>
      </c>
      <c r="G79" s="170">
        <v>64.62</v>
      </c>
      <c r="H79" s="170">
        <v>53.45</v>
      </c>
      <c r="I79" s="170">
        <v>50.81</v>
      </c>
      <c r="J79" s="170">
        <v>65.39</v>
      </c>
      <c r="K79" s="170">
        <v>58.47</v>
      </c>
      <c r="L79" s="170">
        <v>65.569999999999993</v>
      </c>
      <c r="M79" s="170">
        <v>4.72</v>
      </c>
      <c r="N79" s="170">
        <v>4.3899999999999997</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1.25</v>
      </c>
      <c r="D80" s="170" t="s">
        <v>8</v>
      </c>
      <c r="E80" s="170">
        <v>0.47</v>
      </c>
      <c r="F80" s="170">
        <v>0.47</v>
      </c>
      <c r="G80" s="170">
        <v>0.22</v>
      </c>
      <c r="H80" s="170">
        <v>0.3</v>
      </c>
      <c r="I80" s="170">
        <v>0.91</v>
      </c>
      <c r="J80" s="170">
        <v>0.28999999999999998</v>
      </c>
      <c r="K80" s="170">
        <v>0.53</v>
      </c>
      <c r="L80" s="170">
        <v>0.59</v>
      </c>
      <c r="M80" s="170">
        <v>1.56</v>
      </c>
      <c r="N80" s="170">
        <v>0.15</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175.06</v>
      </c>
      <c r="D81" s="171">
        <v>163.65</v>
      </c>
      <c r="E81" s="171">
        <v>127.75</v>
      </c>
      <c r="F81" s="171">
        <v>154.94999999999999</v>
      </c>
      <c r="G81" s="171">
        <v>151.38999999999999</v>
      </c>
      <c r="H81" s="171">
        <v>102.22</v>
      </c>
      <c r="I81" s="171">
        <v>110.16</v>
      </c>
      <c r="J81" s="171">
        <v>137.72999999999999</v>
      </c>
      <c r="K81" s="171">
        <v>97.2</v>
      </c>
      <c r="L81" s="171">
        <v>144.36000000000001</v>
      </c>
      <c r="M81" s="171">
        <v>3.58</v>
      </c>
      <c r="N81" s="171">
        <v>47.89</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77.489999999999995</v>
      </c>
      <c r="D82" s="170">
        <v>69.81</v>
      </c>
      <c r="E82" s="170">
        <v>35.74</v>
      </c>
      <c r="F82" s="170">
        <v>5.29</v>
      </c>
      <c r="G82" s="170">
        <v>15.69</v>
      </c>
      <c r="H82" s="170">
        <v>7.97</v>
      </c>
      <c r="I82" s="170">
        <v>21.48</v>
      </c>
      <c r="J82" s="170">
        <v>36.47</v>
      </c>
      <c r="K82" s="170">
        <v>15.58</v>
      </c>
      <c r="L82" s="170">
        <v>96.75</v>
      </c>
      <c r="M82" s="170" t="s">
        <v>8</v>
      </c>
      <c r="N82" s="170">
        <v>43.57</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t="s">
        <v>8</v>
      </c>
      <c r="D83" s="170" t="s">
        <v>8</v>
      </c>
      <c r="E83" s="170" t="s">
        <v>8</v>
      </c>
      <c r="F83" s="170" t="s">
        <v>8</v>
      </c>
      <c r="G83" s="170" t="s">
        <v>8</v>
      </c>
      <c r="H83" s="170" t="s">
        <v>8</v>
      </c>
      <c r="I83" s="170" t="s">
        <v>8</v>
      </c>
      <c r="J83" s="170" t="s">
        <v>8</v>
      </c>
      <c r="K83" s="170" t="s">
        <v>8</v>
      </c>
      <c r="L83" s="170" t="s">
        <v>8</v>
      </c>
      <c r="M83" s="170" t="s">
        <v>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94.31</v>
      </c>
      <c r="D84" s="170">
        <v>11.43</v>
      </c>
      <c r="E84" s="170">
        <v>5.8</v>
      </c>
      <c r="F84" s="170">
        <v>1.93</v>
      </c>
      <c r="G84" s="170">
        <v>4.3899999999999997</v>
      </c>
      <c r="H84" s="170">
        <v>3.17</v>
      </c>
      <c r="I84" s="170">
        <v>9.43</v>
      </c>
      <c r="J84" s="170">
        <v>5.77</v>
      </c>
      <c r="K84" s="170">
        <v>8.7100000000000009</v>
      </c>
      <c r="L84" s="170">
        <v>6.47</v>
      </c>
      <c r="M84" s="170">
        <v>0.44</v>
      </c>
      <c r="N84" s="170">
        <v>107.95</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0.06</v>
      </c>
      <c r="D85" s="170" t="s">
        <v>8</v>
      </c>
      <c r="E85" s="170">
        <v>7.0000000000000007E-2</v>
      </c>
      <c r="F85" s="170">
        <v>0.19</v>
      </c>
      <c r="G85" s="170">
        <v>0.28999999999999998</v>
      </c>
      <c r="H85" s="170">
        <v>7.0000000000000007E-2</v>
      </c>
      <c r="I85" s="170" t="s">
        <v>8</v>
      </c>
      <c r="J85" s="170" t="s">
        <v>8</v>
      </c>
      <c r="K85" s="170" t="s">
        <v>8</v>
      </c>
      <c r="L85" s="170" t="s">
        <v>8</v>
      </c>
      <c r="M85" s="170" t="s">
        <v>8</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171.73</v>
      </c>
      <c r="D86" s="171">
        <v>81.23</v>
      </c>
      <c r="E86" s="171">
        <v>41.47</v>
      </c>
      <c r="F86" s="171">
        <v>7.03</v>
      </c>
      <c r="G86" s="171">
        <v>19.79</v>
      </c>
      <c r="H86" s="171">
        <v>11.07</v>
      </c>
      <c r="I86" s="171">
        <v>30.91</v>
      </c>
      <c r="J86" s="171">
        <v>42.24</v>
      </c>
      <c r="K86" s="171">
        <v>24.3</v>
      </c>
      <c r="L86" s="171">
        <v>103.22</v>
      </c>
      <c r="M86" s="171">
        <v>0.44</v>
      </c>
      <c r="N86" s="171">
        <v>151.52000000000001</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346.79</v>
      </c>
      <c r="D87" s="171">
        <v>244.88</v>
      </c>
      <c r="E87" s="171">
        <v>169.23</v>
      </c>
      <c r="F87" s="171">
        <v>161.97999999999999</v>
      </c>
      <c r="G87" s="171">
        <v>171.18</v>
      </c>
      <c r="H87" s="171">
        <v>113.29</v>
      </c>
      <c r="I87" s="171">
        <v>141.07</v>
      </c>
      <c r="J87" s="171">
        <v>179.96</v>
      </c>
      <c r="K87" s="171">
        <v>121.49</v>
      </c>
      <c r="L87" s="171">
        <v>247.58</v>
      </c>
      <c r="M87" s="171">
        <v>4.01</v>
      </c>
      <c r="N87" s="171">
        <v>199.41</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-68</v>
      </c>
      <c r="D88" s="171">
        <v>-101.16</v>
      </c>
      <c r="E88" s="171">
        <v>-35.65</v>
      </c>
      <c r="F88" s="171">
        <v>-48.49</v>
      </c>
      <c r="G88" s="171">
        <v>-46.54</v>
      </c>
      <c r="H88" s="171">
        <v>-19.77</v>
      </c>
      <c r="I88" s="171">
        <v>-20.09</v>
      </c>
      <c r="J88" s="171">
        <v>-66.72</v>
      </c>
      <c r="K88" s="171">
        <v>-24.84</v>
      </c>
      <c r="L88" s="171">
        <v>-30.59</v>
      </c>
      <c r="M88" s="171">
        <v>-2.89</v>
      </c>
      <c r="N88" s="171">
        <v>-22.74</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-53.95</v>
      </c>
      <c r="D89" s="172">
        <v>-85.38</v>
      </c>
      <c r="E89" s="172">
        <v>-24.32</v>
      </c>
      <c r="F89" s="172">
        <v>-21.33</v>
      </c>
      <c r="G89" s="172">
        <v>-12.46</v>
      </c>
      <c r="H89" s="172">
        <v>-3.99</v>
      </c>
      <c r="I89" s="172">
        <v>-6.55</v>
      </c>
      <c r="J89" s="172">
        <v>-12.51</v>
      </c>
      <c r="K89" s="172">
        <v>-19.510000000000002</v>
      </c>
      <c r="L89" s="172">
        <v>-70.53</v>
      </c>
      <c r="M89" s="172">
        <v>-3.31</v>
      </c>
      <c r="N89" s="172">
        <v>-20.190000000000001</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t="s">
        <v>8</v>
      </c>
      <c r="D90" s="170" t="s">
        <v>8</v>
      </c>
      <c r="E90" s="170" t="s">
        <v>8</v>
      </c>
      <c r="F90" s="170" t="s">
        <v>8</v>
      </c>
      <c r="G90" s="170" t="s">
        <v>8</v>
      </c>
      <c r="H90" s="170" t="s">
        <v>8</v>
      </c>
      <c r="I90" s="170" t="s">
        <v>8</v>
      </c>
      <c r="J90" s="170" t="s">
        <v>8</v>
      </c>
      <c r="K90" s="170" t="s">
        <v>8</v>
      </c>
      <c r="L90" s="170" t="s">
        <v>8</v>
      </c>
      <c r="M90" s="170" t="s">
        <v>8</v>
      </c>
      <c r="N90" s="170" t="s">
        <v>8</v>
      </c>
      <c r="O90" s="97"/>
      <c r="P90" s="97"/>
      <c r="Q90" s="97"/>
      <c r="R90" s="97"/>
      <c r="S90" s="97"/>
      <c r="T90" s="97"/>
      <c r="U90" s="97"/>
      <c r="V90" s="97"/>
      <c r="W90" s="97"/>
      <c r="X90" s="97"/>
      <c r="Y90" s="97"/>
      <c r="Z90" s="97"/>
      <c r="AA90" s="98"/>
    </row>
    <row r="91" spans="1:27" ht="11.1" customHeight="1">
      <c r="A91" s="69">
        <f>IF(B91&lt;&gt;"",COUNTA($B$19:B91),"")</f>
        <v>72</v>
      </c>
      <c r="B91" s="78" t="s">
        <v>97</v>
      </c>
      <c r="C91" s="170">
        <v>0.95</v>
      </c>
      <c r="D91" s="170">
        <v>1.38</v>
      </c>
      <c r="E91" s="170">
        <v>0.84</v>
      </c>
      <c r="F91" s="170">
        <v>1</v>
      </c>
      <c r="G91" s="170">
        <v>2.0499999999999998</v>
      </c>
      <c r="H91" s="170">
        <v>1.9</v>
      </c>
      <c r="I91" s="170">
        <v>0.81</v>
      </c>
      <c r="J91" s="170">
        <v>0.26</v>
      </c>
      <c r="K91" s="170" t="s">
        <v>8</v>
      </c>
      <c r="L91" s="170" t="s">
        <v>8</v>
      </c>
      <c r="M91" s="170" t="s">
        <v>8</v>
      </c>
      <c r="N91" s="170" t="s">
        <v>8</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2:B3"/>
    <mergeCell ref="C2:H3"/>
    <mergeCell ref="I2:N3"/>
    <mergeCell ref="A1:B1"/>
    <mergeCell ref="C1:H1"/>
    <mergeCell ref="I1:N1"/>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C163"/>
  <sheetViews>
    <sheetView zoomScale="140" zoomScaleNormal="140" workbookViewId="0">
      <selection sqref="A1:C1"/>
    </sheetView>
  </sheetViews>
  <sheetFormatPr baseColWidth="10" defaultColWidth="11.42578125" defaultRowHeight="12"/>
  <cols>
    <col min="1" max="1" width="12.5703125" style="16" customWidth="1"/>
    <col min="2" max="2" width="70.5703125" style="14" customWidth="1"/>
    <col min="3" max="3" width="8.5703125" style="11" customWidth="1"/>
    <col min="4" max="16384" width="11.42578125" style="12"/>
  </cols>
  <sheetData>
    <row r="1" spans="1:3" s="17" customFormat="1" ht="50.1" customHeight="1">
      <c r="A1" s="201" t="s">
        <v>628</v>
      </c>
      <c r="B1" s="201"/>
      <c r="C1" s="201"/>
    </row>
    <row r="2" spans="1:3" ht="11.45" customHeight="1">
      <c r="A2" s="200"/>
      <c r="B2" s="200"/>
      <c r="C2" s="11" t="s">
        <v>24</v>
      </c>
    </row>
    <row r="3" spans="1:3" ht="11.45" customHeight="1">
      <c r="A3" s="202" t="s">
        <v>629</v>
      </c>
      <c r="B3" s="202"/>
      <c r="C3" s="11">
        <v>3</v>
      </c>
    </row>
    <row r="4" spans="1:3" ht="11.45" customHeight="1">
      <c r="A4" s="202" t="s">
        <v>630</v>
      </c>
      <c r="B4" s="202"/>
      <c r="C4" s="11">
        <v>3</v>
      </c>
    </row>
    <row r="5" spans="1:3" ht="11.45" customHeight="1">
      <c r="A5" s="203" t="s">
        <v>631</v>
      </c>
      <c r="B5" s="203"/>
      <c r="C5" s="11">
        <v>4</v>
      </c>
    </row>
    <row r="6" spans="1:3" ht="11.45" customHeight="1">
      <c r="A6" s="203" t="s">
        <v>632</v>
      </c>
      <c r="B6" s="203"/>
      <c r="C6" s="11">
        <v>6</v>
      </c>
    </row>
    <row r="7" spans="1:3" ht="11.45" customHeight="1">
      <c r="A7" s="203" t="s">
        <v>633</v>
      </c>
      <c r="B7" s="203"/>
      <c r="C7" s="11">
        <v>12</v>
      </c>
    </row>
    <row r="8" spans="1:3" ht="11.45" customHeight="1">
      <c r="A8" s="200"/>
      <c r="B8" s="200"/>
    </row>
    <row r="9" spans="1:3" ht="23.1" customHeight="1">
      <c r="A9" s="13" t="s">
        <v>29</v>
      </c>
      <c r="B9" s="14" t="str">
        <f>"Auszahlungen und Einzahlungen der Gemeinden und Gemeindeverbände "&amp;Deckblatt!A7-1&amp;" und "&amp;Deckblatt!A7&amp;"  
  nach Arten"</f>
        <v>Auszahlungen und Einzahlungen der Gemeinden und Gemeindeverbände 2023 und 2024  
  nach Arten</v>
      </c>
      <c r="C9" s="11">
        <v>13</v>
      </c>
    </row>
    <row r="10" spans="1:3" ht="11.45" customHeight="1">
      <c r="A10" s="18"/>
      <c r="B10" s="18"/>
    </row>
    <row r="11" spans="1:3" ht="23.1" customHeight="1">
      <c r="A11" s="15" t="s">
        <v>37</v>
      </c>
      <c r="B11" s="14" t="str">
        <f>"Auszahlungen und Einzahlungen der Gemeinden und Gemeindeverbände "&amp;Deckblatt!A7&amp;"  
  nach Produktbereichen"</f>
        <v>Auszahlungen und Einzahlungen der Gemeinden und Gemeindeverbände 2024  
  nach Produktbereichen</v>
      </c>
    </row>
    <row r="12" spans="1:3" ht="11.45" customHeight="1">
      <c r="A12" s="15"/>
      <c r="B12" s="14" t="s">
        <v>634</v>
      </c>
      <c r="C12" s="11">
        <v>14</v>
      </c>
    </row>
    <row r="13" spans="1:3" ht="11.45" customHeight="1">
      <c r="A13" s="18"/>
      <c r="B13" s="18"/>
    </row>
    <row r="14" spans="1:3" ht="23.1" customHeight="1">
      <c r="A14" s="15" t="s">
        <v>31</v>
      </c>
      <c r="B14" s="14" t="str">
        <f>"Auszahlungen und Einzahlungen der Gemeinden und Gemeindeverbände "&amp;Deckblatt!A7&amp;"  
  nach Gebietskörperschaften"</f>
        <v>Auszahlungen und Einzahlungen der Gemeinden und Gemeindeverbände 2024  
  nach Gebietskörperschaften</v>
      </c>
    </row>
    <row r="15" spans="1:3" ht="11.45" customHeight="1">
      <c r="A15" s="15"/>
      <c r="B15" s="14" t="s">
        <v>634</v>
      </c>
      <c r="C15" s="11">
        <v>18</v>
      </c>
    </row>
    <row r="16" spans="1:3" ht="11.45" customHeight="1">
      <c r="A16" s="18"/>
      <c r="B16" s="18"/>
    </row>
    <row r="17" spans="1:3" ht="23.1" customHeight="1">
      <c r="A17" s="15" t="s">
        <v>53</v>
      </c>
      <c r="B17" s="14" t="str">
        <f>"Auszahlungen und Einzahlungen der Gemeinden und Gemeindeverbände "&amp;Deckblatt!A7&amp;"  
  nach Gebietskörperschaften und Produktbereichen"</f>
        <v>Auszahlungen und Einzahlungen der Gemeinden und Gemeindeverbände 2024  
  nach Gebietskörperschaften und Produktbereichen</v>
      </c>
    </row>
    <row r="18" spans="1:3" ht="11.45" customHeight="1">
      <c r="A18" s="15" t="s">
        <v>36</v>
      </c>
      <c r="B18" s="14" t="s">
        <v>635</v>
      </c>
      <c r="C18" s="11">
        <v>22</v>
      </c>
    </row>
    <row r="19" spans="1:3" ht="11.45" customHeight="1">
      <c r="A19" s="15" t="s">
        <v>38</v>
      </c>
      <c r="B19" s="14" t="s">
        <v>636</v>
      </c>
      <c r="C19" s="11">
        <v>26</v>
      </c>
    </row>
    <row r="20" spans="1:3" ht="11.45" customHeight="1">
      <c r="A20" s="15" t="s">
        <v>39</v>
      </c>
      <c r="B20" s="14" t="s">
        <v>637</v>
      </c>
      <c r="C20" s="11">
        <v>30</v>
      </c>
    </row>
    <row r="21" spans="1:3" ht="11.45" customHeight="1">
      <c r="A21" s="15" t="s">
        <v>40</v>
      </c>
      <c r="B21" s="14" t="s">
        <v>638</v>
      </c>
      <c r="C21" s="11">
        <v>34</v>
      </c>
    </row>
    <row r="22" spans="1:3" ht="11.45" customHeight="1">
      <c r="A22" s="15" t="s">
        <v>41</v>
      </c>
      <c r="B22" s="14" t="s">
        <v>639</v>
      </c>
      <c r="C22" s="11">
        <v>38</v>
      </c>
    </row>
    <row r="23" spans="1:3" ht="11.45" customHeight="1">
      <c r="A23" s="15" t="s">
        <v>129</v>
      </c>
      <c r="B23" s="14" t="s">
        <v>640</v>
      </c>
      <c r="C23" s="11">
        <v>42</v>
      </c>
    </row>
    <row r="24" spans="1:3" ht="11.45" customHeight="1">
      <c r="A24" s="15" t="s">
        <v>130</v>
      </c>
      <c r="B24" s="14" t="s">
        <v>641</v>
      </c>
      <c r="C24" s="11">
        <v>46</v>
      </c>
    </row>
    <row r="25" spans="1:3" ht="11.45" customHeight="1">
      <c r="A25" s="15" t="s">
        <v>42</v>
      </c>
      <c r="B25" s="14" t="s">
        <v>642</v>
      </c>
      <c r="C25" s="11">
        <v>50</v>
      </c>
    </row>
    <row r="26" spans="1:3" ht="23.1" customHeight="1">
      <c r="A26" s="15" t="s">
        <v>43</v>
      </c>
      <c r="B26" s="14" t="s">
        <v>643</v>
      </c>
      <c r="C26" s="11">
        <v>54</v>
      </c>
    </row>
    <row r="27" spans="1:3" ht="23.1" customHeight="1">
      <c r="A27" s="15" t="s">
        <v>44</v>
      </c>
      <c r="B27" s="14" t="s">
        <v>644</v>
      </c>
      <c r="C27" s="11">
        <v>58</v>
      </c>
    </row>
    <row r="28" spans="1:3" ht="11.45" customHeight="1">
      <c r="A28" s="15" t="s">
        <v>45</v>
      </c>
      <c r="B28" s="14" t="s">
        <v>645</v>
      </c>
      <c r="C28" s="11">
        <v>62</v>
      </c>
    </row>
    <row r="29" spans="1:3" ht="11.45" customHeight="1">
      <c r="A29" s="18"/>
      <c r="B29" s="18"/>
    </row>
    <row r="30" spans="1:3" ht="23.25" customHeight="1">
      <c r="A30" s="15" t="s">
        <v>56</v>
      </c>
      <c r="B30" s="14" t="str">
        <f>"Auszahlungen und Einzahlungen der Kreisverwaltungen, Amtsverwaltungen und kreisangehörigen  
   Gemeinden "&amp;Deckblatt!A7&amp;" nach Arten und Kreisen"</f>
        <v>Auszahlungen und Einzahlungen der Kreisverwaltungen, Amtsverwaltungen und kreisangehörigen  
   Gemeinden 2024 nach Arten und Kreisen</v>
      </c>
      <c r="C30" s="11">
        <v>66</v>
      </c>
    </row>
    <row r="31" spans="1:3" ht="11.45" customHeight="1">
      <c r="A31" s="18"/>
      <c r="B31" s="18"/>
    </row>
    <row r="32" spans="1:3" ht="24.75" customHeight="1">
      <c r="A32" s="15" t="s">
        <v>68</v>
      </c>
      <c r="B32" s="14"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row>
    <row r="33" spans="1:3" ht="11.45" customHeight="1">
      <c r="A33" s="16" t="s">
        <v>46</v>
      </c>
      <c r="B33" s="14" t="s">
        <v>646</v>
      </c>
      <c r="C33" s="11">
        <v>70</v>
      </c>
    </row>
    <row r="34" spans="1:3" ht="11.45" customHeight="1">
      <c r="A34" s="16" t="s">
        <v>47</v>
      </c>
      <c r="B34" s="14" t="s">
        <v>647</v>
      </c>
      <c r="C34" s="11">
        <v>74</v>
      </c>
    </row>
    <row r="35" spans="1:3" ht="11.45" customHeight="1">
      <c r="A35" s="16" t="s">
        <v>48</v>
      </c>
      <c r="B35" s="14" t="s">
        <v>648</v>
      </c>
      <c r="C35" s="11">
        <v>78</v>
      </c>
    </row>
    <row r="36" spans="1:3" ht="11.45" customHeight="1">
      <c r="A36" s="16" t="s">
        <v>49</v>
      </c>
      <c r="B36" s="14" t="s">
        <v>649</v>
      </c>
      <c r="C36" s="11">
        <v>82</v>
      </c>
    </row>
    <row r="37" spans="1:3" ht="11.45" customHeight="1">
      <c r="A37" s="16" t="s">
        <v>50</v>
      </c>
      <c r="B37" s="14" t="s">
        <v>650</v>
      </c>
      <c r="C37" s="11">
        <v>86</v>
      </c>
    </row>
    <row r="38" spans="1:3" ht="11.45" customHeight="1">
      <c r="A38" s="16" t="s">
        <v>51</v>
      </c>
      <c r="B38" s="14" t="s">
        <v>651</v>
      </c>
      <c r="C38" s="11">
        <v>90</v>
      </c>
    </row>
    <row r="39" spans="1:3" ht="11.45" customHeight="1">
      <c r="A39" s="18"/>
      <c r="B39" s="18"/>
    </row>
    <row r="40" spans="1:3" ht="23.1" customHeight="1">
      <c r="A40" s="15" t="s">
        <v>604</v>
      </c>
      <c r="B40" s="14" t="str">
        <f>"Auszahlungen und Einzahlungen der kreisfreien und großen kreisangehörigen Städte "&amp;Deckblatt!A7&amp;"  
  nach Produktbereichen"</f>
        <v>Auszahlungen und Einzahlungen der kreisfreien und großen kreisangehörigen Städte 2024  
  nach Produktbereichen</v>
      </c>
    </row>
    <row r="41" spans="1:3" ht="11.45" customHeight="1">
      <c r="A41" s="16" t="s">
        <v>605</v>
      </c>
      <c r="B41" s="14" t="s">
        <v>652</v>
      </c>
      <c r="C41" s="11">
        <v>94</v>
      </c>
    </row>
    <row r="42" spans="1:3" ht="11.45" customHeight="1">
      <c r="A42" s="16" t="s">
        <v>606</v>
      </c>
      <c r="B42" s="14" t="s">
        <v>653</v>
      </c>
      <c r="C42" s="11">
        <v>98</v>
      </c>
    </row>
    <row r="43" spans="1:3" ht="11.45" customHeight="1">
      <c r="A43" s="16" t="s">
        <v>607</v>
      </c>
      <c r="B43" s="14" t="s">
        <v>654</v>
      </c>
      <c r="C43" s="11">
        <v>102</v>
      </c>
    </row>
    <row r="44" spans="1:3" ht="11.45" customHeight="1">
      <c r="A44" s="16" t="s">
        <v>608</v>
      </c>
      <c r="B44" s="14" t="s">
        <v>655</v>
      </c>
      <c r="C44" s="11">
        <v>106</v>
      </c>
    </row>
    <row r="45" spans="1:3" ht="11.45" customHeight="1">
      <c r="A45" s="16" t="s">
        <v>609</v>
      </c>
      <c r="B45" s="14" t="s">
        <v>656</v>
      </c>
      <c r="C45" s="11">
        <v>110</v>
      </c>
    </row>
    <row r="46" spans="1:3" ht="11.45" customHeight="1">
      <c r="A46" s="16" t="s">
        <v>610</v>
      </c>
      <c r="B46" s="14" t="s">
        <v>657</v>
      </c>
      <c r="C46" s="11">
        <v>114</v>
      </c>
    </row>
    <row r="47" spans="1:3" ht="11.45" customHeight="1">
      <c r="A47" s="18"/>
      <c r="B47" s="18"/>
    </row>
    <row r="48" spans="1:3" ht="23.1" customHeight="1">
      <c r="A48" s="15" t="s">
        <v>611</v>
      </c>
      <c r="B48" s="14" t="str">
        <f>"Auszahlungen und Einzahlungen der Kreisverwaltungen "&amp;Deckblatt!A7&amp;"   
  nach Produktbereichen"</f>
        <v>Auszahlungen und Einzahlungen der Kreisverwaltungen 2024   
  nach Produktbereichen</v>
      </c>
    </row>
    <row r="49" spans="1:3" ht="11.45" customHeight="1">
      <c r="A49" s="16" t="s">
        <v>612</v>
      </c>
      <c r="B49" s="14" t="s">
        <v>646</v>
      </c>
      <c r="C49" s="11">
        <v>118</v>
      </c>
    </row>
    <row r="50" spans="1:3" ht="11.45" customHeight="1">
      <c r="A50" s="16" t="s">
        <v>613</v>
      </c>
      <c r="B50" s="14" t="s">
        <v>647</v>
      </c>
      <c r="C50" s="11">
        <v>122</v>
      </c>
    </row>
    <row r="51" spans="1:3" ht="11.45" customHeight="1">
      <c r="A51" s="16" t="s">
        <v>614</v>
      </c>
      <c r="B51" s="14" t="s">
        <v>648</v>
      </c>
      <c r="C51" s="11">
        <v>126</v>
      </c>
    </row>
    <row r="52" spans="1:3" ht="11.45" customHeight="1">
      <c r="A52" s="16" t="s">
        <v>615</v>
      </c>
      <c r="B52" s="14" t="s">
        <v>649</v>
      </c>
      <c r="C52" s="11">
        <v>130</v>
      </c>
    </row>
    <row r="53" spans="1:3" ht="11.45" customHeight="1">
      <c r="A53" s="16" t="s">
        <v>616</v>
      </c>
      <c r="B53" s="14" t="s">
        <v>650</v>
      </c>
      <c r="C53" s="11">
        <v>134</v>
      </c>
    </row>
    <row r="54" spans="1:3" ht="11.45" customHeight="1">
      <c r="A54" s="16" t="s">
        <v>617</v>
      </c>
      <c r="B54" s="14" t="s">
        <v>651</v>
      </c>
      <c r="C54" s="11">
        <v>138</v>
      </c>
    </row>
    <row r="55" spans="1:3" ht="11.45" customHeight="1"/>
    <row r="56" spans="1:3" ht="11.45" customHeight="1"/>
    <row r="57" spans="1:3" ht="11.45" customHeight="1"/>
    <row r="58" spans="1:3" ht="11.45" customHeight="1"/>
    <row r="59" spans="1:3" ht="11.45" customHeight="1"/>
    <row r="60" spans="1:3" ht="11.45" customHeight="1"/>
    <row r="61" spans="1:3" ht="11.45" customHeight="1"/>
    <row r="62" spans="1:3" ht="11.45" customHeight="1"/>
    <row r="63" spans="1:3" ht="11.45" customHeight="1"/>
    <row r="64" spans="1:3"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row r="125" ht="11.45" customHeight="1"/>
    <row r="126" ht="11.45" customHeight="1"/>
    <row r="127" ht="11.45" customHeight="1"/>
    <row r="128" ht="11.45" customHeight="1"/>
    <row r="129" ht="11.45" customHeight="1"/>
    <row r="130" ht="11.45" customHeight="1"/>
    <row r="131" ht="11.45" customHeight="1"/>
    <row r="132" ht="11.45" customHeight="1"/>
    <row r="133" ht="11.45" customHeight="1"/>
    <row r="134" ht="11.45" customHeight="1"/>
    <row r="135" ht="11.45" customHeight="1"/>
    <row r="136" ht="11.45" customHeight="1"/>
    <row r="137" ht="11.45" customHeight="1"/>
    <row r="138" ht="11.45" customHeight="1"/>
    <row r="139" ht="11.45" customHeight="1"/>
    <row r="140" ht="11.45" customHeight="1"/>
    <row r="141" ht="11.45" customHeight="1"/>
    <row r="142" ht="11.45" customHeight="1"/>
    <row r="143" ht="11.45" customHeight="1"/>
    <row r="144" ht="11.45" customHeight="1"/>
    <row r="145" ht="11.45" customHeight="1"/>
    <row r="146" ht="11.45" customHeight="1"/>
    <row r="147" ht="11.45" customHeight="1"/>
    <row r="148" ht="11.45" customHeight="1"/>
    <row r="149" ht="11.45" customHeight="1"/>
    <row r="150" ht="11.45" customHeight="1"/>
    <row r="151" ht="11.45" customHeight="1"/>
    <row r="152" ht="11.45" customHeight="1"/>
    <row r="153" ht="11.45" customHeight="1"/>
    <row r="154" ht="11.45" customHeight="1"/>
    <row r="155" ht="11.45" customHeight="1"/>
    <row r="156" ht="11.45" customHeight="1"/>
    <row r="157" ht="11.45" customHeight="1"/>
    <row r="158" ht="11.45" customHeight="1"/>
    <row r="159" ht="11.45" customHeight="1"/>
    <row r="160" ht="11.45" customHeight="1"/>
    <row r="161" ht="11.45" customHeight="1"/>
    <row r="162" ht="11.45" customHeight="1"/>
    <row r="163" ht="11.45" customHeight="1"/>
  </sheetData>
  <mergeCells count="8">
    <mergeCell ref="A8:B8"/>
    <mergeCell ref="A1:C1"/>
    <mergeCell ref="A2:B2"/>
    <mergeCell ref="A3:B3"/>
    <mergeCell ref="A4:B4"/>
    <mergeCell ref="A7:B7"/>
    <mergeCell ref="A5:B5"/>
    <mergeCell ref="A6:B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40"/>
  <dimension ref="A1:AA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7" width="11.42578125" style="94"/>
    <col min="28" max="16384" width="11.42578125" style="77"/>
  </cols>
  <sheetData>
    <row r="1" spans="1:27" s="74" customFormat="1" ht="35.1" customHeight="1">
      <c r="A1" s="229" t="s">
        <v>53</v>
      </c>
      <c r="B1" s="230"/>
      <c r="C1" s="231" t="str">
        <f>"Auszahlungen und Einzahlungen 
der Gemeinden und Gemeindeverbände "&amp;Deckblatt!A7&amp;"  
nach Gebietskörperschaften und Produktbereichen"</f>
        <v>Auszahlungen und Einzahlungen 
der Gemeinden und Gemeindeverbände 2024  
nach Gebietskörperschaften und Produktbereichen</v>
      </c>
      <c r="D1" s="231"/>
      <c r="E1" s="231"/>
      <c r="F1" s="231"/>
      <c r="G1" s="231"/>
      <c r="H1" s="232"/>
      <c r="I1" s="233" t="str">
        <f>"Auszahlungen und Einzahlungen 
der Gemeinden und Gemeindeverbände "&amp;Deckblatt!A7&amp;" 
nach Gebietskörperschaften und Produktbereichen"</f>
        <v>Auszahlungen und Einzahlungen 
der Gemeinden und Gemeindeverbände 2024 
nach Gebietskörperschaften und Produktbereichen</v>
      </c>
      <c r="J1" s="231"/>
      <c r="K1" s="231"/>
      <c r="L1" s="231"/>
      <c r="M1" s="231"/>
      <c r="N1" s="232"/>
      <c r="O1" s="93"/>
      <c r="P1" s="93"/>
      <c r="Q1" s="93"/>
      <c r="R1" s="93"/>
      <c r="S1" s="93"/>
      <c r="T1" s="93"/>
      <c r="U1" s="93"/>
      <c r="V1" s="93"/>
      <c r="W1" s="93"/>
      <c r="X1" s="93"/>
      <c r="Y1" s="93"/>
      <c r="Z1" s="93"/>
      <c r="AA1" s="93"/>
    </row>
    <row r="2" spans="1:27" s="74" customFormat="1" ht="15" customHeight="1">
      <c r="A2" s="229" t="s">
        <v>45</v>
      </c>
      <c r="B2" s="230"/>
      <c r="C2" s="231" t="s">
        <v>128</v>
      </c>
      <c r="D2" s="231"/>
      <c r="E2" s="231"/>
      <c r="F2" s="231"/>
      <c r="G2" s="231"/>
      <c r="H2" s="232"/>
      <c r="I2" s="246" t="s">
        <v>128</v>
      </c>
      <c r="J2" s="247"/>
      <c r="K2" s="247"/>
      <c r="L2" s="247"/>
      <c r="M2" s="247"/>
      <c r="N2" s="248"/>
      <c r="O2" s="93"/>
      <c r="P2" s="93"/>
      <c r="Q2" s="93"/>
      <c r="R2" s="93"/>
      <c r="S2" s="93"/>
      <c r="T2" s="93"/>
      <c r="U2" s="93"/>
      <c r="V2" s="93"/>
      <c r="W2" s="93"/>
      <c r="X2" s="93"/>
      <c r="Y2" s="93"/>
      <c r="Z2" s="93"/>
      <c r="AA2" s="93"/>
    </row>
    <row r="3" spans="1:27" s="74" customFormat="1" ht="15" customHeight="1">
      <c r="A3" s="229"/>
      <c r="B3" s="230"/>
      <c r="C3" s="231"/>
      <c r="D3" s="231"/>
      <c r="E3" s="231"/>
      <c r="F3" s="231"/>
      <c r="G3" s="231"/>
      <c r="H3" s="232"/>
      <c r="I3" s="246"/>
      <c r="J3" s="247"/>
      <c r="K3" s="247"/>
      <c r="L3" s="247"/>
      <c r="M3" s="247"/>
      <c r="N3" s="248"/>
      <c r="O3" s="93"/>
      <c r="P3" s="93"/>
      <c r="Q3" s="93"/>
      <c r="R3" s="93"/>
      <c r="S3" s="93"/>
      <c r="T3" s="93"/>
      <c r="U3" s="93"/>
      <c r="V3" s="93"/>
      <c r="W3" s="93"/>
      <c r="X3" s="93"/>
      <c r="Y3" s="93"/>
      <c r="Z3" s="93"/>
      <c r="AA3" s="93"/>
    </row>
    <row r="4" spans="1:27"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3"/>
      <c r="P4" s="93"/>
      <c r="Q4" s="93"/>
      <c r="R4" s="93"/>
      <c r="S4" s="93"/>
      <c r="T4" s="93"/>
      <c r="U4" s="93"/>
      <c r="V4" s="93"/>
      <c r="W4" s="93"/>
      <c r="X4" s="93"/>
      <c r="Y4" s="93"/>
      <c r="Z4" s="93"/>
      <c r="AA4" s="93"/>
    </row>
    <row r="5" spans="1:27" s="74" customFormat="1" ht="11.45" customHeight="1">
      <c r="A5" s="223"/>
      <c r="B5" s="224"/>
      <c r="C5" s="224"/>
      <c r="D5" s="228"/>
      <c r="E5" s="228"/>
      <c r="F5" s="234"/>
      <c r="G5" s="234"/>
      <c r="H5" s="235"/>
      <c r="I5" s="236"/>
      <c r="J5" s="234"/>
      <c r="K5" s="234"/>
      <c r="L5" s="234"/>
      <c r="M5" s="234"/>
      <c r="N5" s="235"/>
      <c r="O5" s="93"/>
      <c r="P5" s="93"/>
      <c r="Q5" s="93"/>
      <c r="R5" s="93"/>
      <c r="S5" s="93"/>
      <c r="T5" s="93"/>
      <c r="U5" s="93"/>
      <c r="V5" s="93"/>
      <c r="W5" s="93"/>
      <c r="X5" s="93"/>
      <c r="Y5" s="93"/>
      <c r="Z5" s="93"/>
      <c r="AA5" s="93"/>
    </row>
    <row r="6" spans="1:27" s="74" customFormat="1" ht="11.45" customHeight="1">
      <c r="A6" s="223"/>
      <c r="B6" s="224"/>
      <c r="C6" s="224"/>
      <c r="D6" s="228"/>
      <c r="E6" s="228"/>
      <c r="F6" s="228" t="s">
        <v>3</v>
      </c>
      <c r="G6" s="228" t="s">
        <v>962</v>
      </c>
      <c r="H6" s="227" t="s">
        <v>963</v>
      </c>
      <c r="I6" s="223" t="s">
        <v>964</v>
      </c>
      <c r="J6" s="228" t="s">
        <v>965</v>
      </c>
      <c r="K6" s="228" t="s">
        <v>966</v>
      </c>
      <c r="L6" s="228" t="s">
        <v>967</v>
      </c>
      <c r="M6" s="234"/>
      <c r="N6" s="235"/>
      <c r="O6" s="93"/>
      <c r="P6" s="93"/>
      <c r="Q6" s="93"/>
      <c r="R6" s="93"/>
      <c r="S6" s="93"/>
      <c r="T6" s="93"/>
      <c r="U6" s="93"/>
      <c r="V6" s="93"/>
      <c r="W6" s="93"/>
      <c r="X6" s="93"/>
      <c r="Y6" s="93"/>
      <c r="Z6" s="93"/>
      <c r="AA6" s="93"/>
    </row>
    <row r="7" spans="1:27" s="74" customFormat="1" ht="11.45" customHeight="1">
      <c r="A7" s="223"/>
      <c r="B7" s="224"/>
      <c r="C7" s="224"/>
      <c r="D7" s="228"/>
      <c r="E7" s="228"/>
      <c r="F7" s="228"/>
      <c r="G7" s="228"/>
      <c r="H7" s="227"/>
      <c r="I7" s="223"/>
      <c r="J7" s="228"/>
      <c r="K7" s="228"/>
      <c r="L7" s="228"/>
      <c r="M7" s="234"/>
      <c r="N7" s="235"/>
      <c r="O7" s="93"/>
      <c r="P7" s="93"/>
      <c r="Q7" s="93"/>
      <c r="R7" s="93"/>
      <c r="S7" s="93"/>
      <c r="T7" s="93"/>
      <c r="U7" s="93"/>
      <c r="V7" s="93"/>
      <c r="W7" s="93"/>
      <c r="X7" s="93"/>
      <c r="Y7" s="93"/>
      <c r="Z7" s="93"/>
      <c r="AA7" s="93"/>
    </row>
    <row r="8" spans="1:27" s="74" customFormat="1" ht="11.45" customHeight="1">
      <c r="A8" s="223"/>
      <c r="B8" s="224"/>
      <c r="C8" s="224"/>
      <c r="D8" s="228"/>
      <c r="E8" s="228"/>
      <c r="F8" s="228"/>
      <c r="G8" s="228"/>
      <c r="H8" s="227"/>
      <c r="I8" s="223"/>
      <c r="J8" s="228"/>
      <c r="K8" s="228"/>
      <c r="L8" s="228"/>
      <c r="M8" s="234"/>
      <c r="N8" s="235"/>
      <c r="O8" s="93"/>
      <c r="P8" s="93"/>
      <c r="Q8" s="93"/>
      <c r="R8" s="93"/>
      <c r="S8" s="93"/>
      <c r="T8" s="93"/>
      <c r="U8" s="93"/>
      <c r="V8" s="93"/>
      <c r="W8" s="93"/>
      <c r="X8" s="93"/>
      <c r="Y8" s="93"/>
      <c r="Z8" s="93"/>
      <c r="AA8" s="93"/>
    </row>
    <row r="9" spans="1:27" s="74" customFormat="1" ht="11.45" customHeight="1">
      <c r="A9" s="223"/>
      <c r="B9" s="224"/>
      <c r="C9" s="224"/>
      <c r="D9" s="228"/>
      <c r="E9" s="228"/>
      <c r="F9" s="228"/>
      <c r="G9" s="228"/>
      <c r="H9" s="227"/>
      <c r="I9" s="223"/>
      <c r="J9" s="228"/>
      <c r="K9" s="228"/>
      <c r="L9" s="228"/>
      <c r="M9" s="234"/>
      <c r="N9" s="235"/>
      <c r="O9" s="93"/>
      <c r="P9" s="93"/>
      <c r="Q9" s="93"/>
      <c r="R9" s="93"/>
      <c r="S9" s="93"/>
      <c r="T9" s="93"/>
      <c r="U9" s="93"/>
      <c r="V9" s="93"/>
      <c r="W9" s="93"/>
      <c r="X9" s="93"/>
      <c r="Y9" s="93"/>
      <c r="Z9" s="93"/>
      <c r="AA9" s="93"/>
    </row>
    <row r="10" spans="1:27" s="74" customFormat="1" ht="11.45" customHeight="1">
      <c r="A10" s="223"/>
      <c r="B10" s="224"/>
      <c r="C10" s="224"/>
      <c r="D10" s="228"/>
      <c r="E10" s="228"/>
      <c r="F10" s="228"/>
      <c r="G10" s="228"/>
      <c r="H10" s="227"/>
      <c r="I10" s="223"/>
      <c r="J10" s="228"/>
      <c r="K10" s="228"/>
      <c r="L10" s="228"/>
      <c r="M10" s="234"/>
      <c r="N10" s="235"/>
      <c r="O10" s="93"/>
      <c r="P10" s="93"/>
      <c r="Q10" s="93"/>
      <c r="R10" s="93"/>
      <c r="S10" s="93"/>
      <c r="T10" s="93"/>
      <c r="U10" s="93"/>
      <c r="V10" s="93"/>
      <c r="W10" s="93"/>
      <c r="X10" s="93"/>
      <c r="Y10" s="93"/>
      <c r="Z10" s="93"/>
      <c r="AA10" s="93"/>
    </row>
    <row r="11" spans="1:27" ht="11.45" customHeight="1">
      <c r="A11" s="223"/>
      <c r="B11" s="224"/>
      <c r="C11" s="224"/>
      <c r="D11" s="228"/>
      <c r="E11" s="228"/>
      <c r="F11" s="228"/>
      <c r="G11" s="228"/>
      <c r="H11" s="227"/>
      <c r="I11" s="223"/>
      <c r="J11" s="228"/>
      <c r="K11" s="228"/>
      <c r="L11" s="228"/>
      <c r="M11" s="234"/>
      <c r="N11" s="235"/>
    </row>
    <row r="12" spans="1:27" ht="11.45" customHeight="1">
      <c r="A12" s="223"/>
      <c r="B12" s="224"/>
      <c r="C12" s="224"/>
      <c r="D12" s="228"/>
      <c r="E12" s="228"/>
      <c r="F12" s="228"/>
      <c r="G12" s="228"/>
      <c r="H12" s="227"/>
      <c r="I12" s="223"/>
      <c r="J12" s="228"/>
      <c r="K12" s="228"/>
      <c r="L12" s="228"/>
      <c r="M12" s="234"/>
      <c r="N12" s="235"/>
    </row>
    <row r="13" spans="1:27" ht="11.45" customHeight="1">
      <c r="A13" s="223"/>
      <c r="B13" s="224"/>
      <c r="C13" s="224"/>
      <c r="D13" s="228"/>
      <c r="E13" s="228"/>
      <c r="F13" s="228"/>
      <c r="G13" s="228"/>
      <c r="H13" s="227"/>
      <c r="I13" s="223"/>
      <c r="J13" s="228"/>
      <c r="K13" s="228"/>
      <c r="L13" s="228"/>
      <c r="M13" s="234"/>
      <c r="N13" s="235"/>
    </row>
    <row r="14" spans="1:27" ht="11.45" customHeight="1">
      <c r="A14" s="223"/>
      <c r="B14" s="224"/>
      <c r="C14" s="224"/>
      <c r="D14" s="228"/>
      <c r="E14" s="228"/>
      <c r="F14" s="228" t="s">
        <v>0</v>
      </c>
      <c r="G14" s="228"/>
      <c r="H14" s="227"/>
      <c r="I14" s="223" t="s">
        <v>0</v>
      </c>
      <c r="J14" s="228"/>
      <c r="K14" s="228"/>
      <c r="L14" s="228"/>
      <c r="M14" s="234"/>
      <c r="N14" s="235"/>
    </row>
    <row r="15" spans="1:27" ht="11.45" customHeight="1">
      <c r="A15" s="223"/>
      <c r="B15" s="224"/>
      <c r="C15" s="224"/>
      <c r="D15" s="228"/>
      <c r="E15" s="228"/>
      <c r="F15" s="228"/>
      <c r="G15" s="228"/>
      <c r="H15" s="227"/>
      <c r="I15" s="223"/>
      <c r="J15" s="228"/>
      <c r="K15" s="228"/>
      <c r="L15" s="228"/>
      <c r="M15" s="234"/>
      <c r="N15" s="235"/>
    </row>
    <row r="16" spans="1:27" ht="11.45" customHeight="1">
      <c r="A16" s="223"/>
      <c r="B16" s="224"/>
      <c r="C16" s="224"/>
      <c r="D16" s="228"/>
      <c r="E16" s="228"/>
      <c r="F16" s="228"/>
      <c r="G16" s="228"/>
      <c r="H16" s="227"/>
      <c r="I16" s="223"/>
      <c r="J16" s="228"/>
      <c r="K16" s="228"/>
      <c r="L16" s="228"/>
      <c r="M16" s="234"/>
      <c r="N16" s="235"/>
    </row>
    <row r="17" spans="1:27"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2"/>
      <c r="P17" s="92"/>
      <c r="Q17" s="92"/>
      <c r="R17" s="92"/>
      <c r="S17" s="92"/>
      <c r="T17" s="92"/>
      <c r="U17" s="92"/>
      <c r="V17" s="92"/>
      <c r="W17" s="92"/>
      <c r="X17" s="92"/>
      <c r="Y17" s="92"/>
      <c r="Z17" s="92"/>
      <c r="AA17" s="92"/>
    </row>
    <row r="18" spans="1:27" s="71" customFormat="1" ht="20.100000000000001" customHeight="1">
      <c r="A18" s="88"/>
      <c r="B18" s="84"/>
      <c r="C18" s="242" t="s">
        <v>961</v>
      </c>
      <c r="D18" s="243"/>
      <c r="E18" s="243"/>
      <c r="F18" s="243"/>
      <c r="G18" s="243"/>
      <c r="H18" s="243"/>
      <c r="I18" s="243" t="s">
        <v>961</v>
      </c>
      <c r="J18" s="243"/>
      <c r="K18" s="243"/>
      <c r="L18" s="243"/>
      <c r="M18" s="243"/>
      <c r="N18" s="243"/>
      <c r="O18" s="95"/>
      <c r="P18" s="95"/>
      <c r="Q18" s="95"/>
      <c r="R18" s="95"/>
      <c r="S18" s="95"/>
      <c r="T18" s="95"/>
      <c r="U18" s="95"/>
      <c r="V18" s="95"/>
      <c r="W18" s="95"/>
      <c r="X18" s="95"/>
      <c r="Y18" s="95"/>
      <c r="Z18" s="95"/>
      <c r="AA18" s="96"/>
    </row>
    <row r="19" spans="1:27" s="71" customFormat="1" ht="11.1" customHeight="1">
      <c r="A19" s="69">
        <f>IF(B19&lt;&gt;"",COUNTA($B$19:B19),"")</f>
        <v>1</v>
      </c>
      <c r="B19" s="78" t="s">
        <v>69</v>
      </c>
      <c r="C19" s="163" t="s">
        <v>8</v>
      </c>
      <c r="D19" s="163" t="s">
        <v>8</v>
      </c>
      <c r="E19" s="163" t="s">
        <v>8</v>
      </c>
      <c r="F19" s="163" t="s">
        <v>8</v>
      </c>
      <c r="G19" s="163" t="s">
        <v>8</v>
      </c>
      <c r="H19" s="163" t="s">
        <v>8</v>
      </c>
      <c r="I19" s="163" t="s">
        <v>8</v>
      </c>
      <c r="J19" s="163" t="s">
        <v>8</v>
      </c>
      <c r="K19" s="163" t="s">
        <v>8</v>
      </c>
      <c r="L19" s="163" t="s">
        <v>8</v>
      </c>
      <c r="M19" s="163" t="s">
        <v>8</v>
      </c>
      <c r="N19" s="163" t="s">
        <v>8</v>
      </c>
      <c r="O19" s="95"/>
      <c r="P19" s="95"/>
      <c r="Q19" s="95"/>
      <c r="R19" s="95"/>
      <c r="S19" s="95"/>
      <c r="T19" s="95"/>
      <c r="U19" s="95"/>
      <c r="V19" s="95"/>
      <c r="W19" s="95"/>
      <c r="X19" s="95"/>
      <c r="Y19" s="95"/>
      <c r="Z19" s="95"/>
      <c r="AA19" s="96"/>
    </row>
    <row r="20" spans="1:27" s="71" customFormat="1" ht="11.1" customHeight="1">
      <c r="A20" s="69">
        <f>IF(B20&lt;&gt;"",COUNTA($B$19:B20),"")</f>
        <v>2</v>
      </c>
      <c r="B20" s="78" t="s">
        <v>70</v>
      </c>
      <c r="C20" s="163">
        <v>281</v>
      </c>
      <c r="D20" s="163" t="s">
        <v>8</v>
      </c>
      <c r="E20" s="163">
        <v>281</v>
      </c>
      <c r="F20" s="163" t="s">
        <v>8</v>
      </c>
      <c r="G20" s="163">
        <v>31</v>
      </c>
      <c r="H20" s="163">
        <v>236</v>
      </c>
      <c r="I20" s="163">
        <v>14</v>
      </c>
      <c r="J20" s="163" t="s">
        <v>8</v>
      </c>
      <c r="K20" s="163" t="s">
        <v>8</v>
      </c>
      <c r="L20" s="163" t="s">
        <v>8</v>
      </c>
      <c r="M20" s="163" t="s">
        <v>8</v>
      </c>
      <c r="N20" s="163" t="s">
        <v>8</v>
      </c>
      <c r="O20" s="95"/>
      <c r="P20" s="95"/>
      <c r="Q20" s="95"/>
      <c r="R20" s="95"/>
      <c r="S20" s="95"/>
      <c r="T20" s="95"/>
      <c r="U20" s="95"/>
      <c r="V20" s="95"/>
      <c r="W20" s="95"/>
      <c r="X20" s="95"/>
      <c r="Y20" s="95"/>
      <c r="Z20" s="95"/>
      <c r="AA20" s="96"/>
    </row>
    <row r="21" spans="1:27" s="71" customFormat="1" ht="21.6" customHeight="1">
      <c r="A21" s="69">
        <f>IF(B21&lt;&gt;"",COUNTA($B$19:B21),"")</f>
        <v>3</v>
      </c>
      <c r="B21" s="79" t="s">
        <v>626</v>
      </c>
      <c r="C21" s="163" t="s">
        <v>8</v>
      </c>
      <c r="D21" s="163" t="s">
        <v>8</v>
      </c>
      <c r="E21" s="163" t="s">
        <v>8</v>
      </c>
      <c r="F21" s="163" t="s">
        <v>8</v>
      </c>
      <c r="G21" s="163" t="s">
        <v>8</v>
      </c>
      <c r="H21" s="163" t="s">
        <v>8</v>
      </c>
      <c r="I21" s="163" t="s">
        <v>8</v>
      </c>
      <c r="J21" s="163" t="s">
        <v>8</v>
      </c>
      <c r="K21" s="163" t="s">
        <v>8</v>
      </c>
      <c r="L21" s="163" t="s">
        <v>8</v>
      </c>
      <c r="M21" s="163" t="s">
        <v>8</v>
      </c>
      <c r="N21" s="163" t="s">
        <v>8</v>
      </c>
      <c r="O21" s="95"/>
      <c r="P21" s="95"/>
      <c r="Q21" s="95"/>
      <c r="R21" s="95"/>
      <c r="S21" s="95"/>
      <c r="T21" s="95"/>
      <c r="U21" s="95"/>
      <c r="V21" s="95"/>
      <c r="W21" s="95"/>
      <c r="X21" s="95"/>
      <c r="Y21" s="95"/>
      <c r="Z21" s="95"/>
      <c r="AA21" s="96"/>
    </row>
    <row r="22" spans="1:27" s="71" customFormat="1" ht="11.1" customHeight="1">
      <c r="A22" s="69">
        <f>IF(B22&lt;&gt;"",COUNTA($B$19:B22),"")</f>
        <v>4</v>
      </c>
      <c r="B22" s="78" t="s">
        <v>71</v>
      </c>
      <c r="C22" s="163">
        <v>33858</v>
      </c>
      <c r="D22" s="163">
        <v>8714</v>
      </c>
      <c r="E22" s="163">
        <v>14839</v>
      </c>
      <c r="F22" s="163">
        <v>663</v>
      </c>
      <c r="G22" s="163">
        <v>1315</v>
      </c>
      <c r="H22" s="163">
        <v>1921</v>
      </c>
      <c r="I22" s="163">
        <v>1506</v>
      </c>
      <c r="J22" s="163">
        <v>2531</v>
      </c>
      <c r="K22" s="163">
        <v>2502</v>
      </c>
      <c r="L22" s="163">
        <v>4400</v>
      </c>
      <c r="M22" s="163">
        <v>225</v>
      </c>
      <c r="N22" s="163">
        <v>10081</v>
      </c>
      <c r="O22" s="95"/>
      <c r="P22" s="95"/>
      <c r="Q22" s="95"/>
      <c r="R22" s="95"/>
      <c r="S22" s="95"/>
      <c r="T22" s="95"/>
      <c r="U22" s="95"/>
      <c r="V22" s="95"/>
      <c r="W22" s="95"/>
      <c r="X22" s="95"/>
      <c r="Y22" s="95"/>
      <c r="Z22" s="95"/>
      <c r="AA22" s="96"/>
    </row>
    <row r="23" spans="1:27" s="71" customFormat="1" ht="11.1" customHeight="1">
      <c r="A23" s="69">
        <f>IF(B23&lt;&gt;"",COUNTA($B$19:B23),"")</f>
        <v>5</v>
      </c>
      <c r="B23" s="78" t="s">
        <v>72</v>
      </c>
      <c r="C23" s="163">
        <v>955548</v>
      </c>
      <c r="D23" s="163">
        <v>1111</v>
      </c>
      <c r="E23" s="163">
        <v>950397</v>
      </c>
      <c r="F23" s="163">
        <v>66923</v>
      </c>
      <c r="G23" s="163">
        <v>154049</v>
      </c>
      <c r="H23" s="163">
        <v>190139</v>
      </c>
      <c r="I23" s="163">
        <v>126442</v>
      </c>
      <c r="J23" s="163">
        <v>143757</v>
      </c>
      <c r="K23" s="163">
        <v>87210</v>
      </c>
      <c r="L23" s="163">
        <v>181877</v>
      </c>
      <c r="M23" s="163">
        <v>3950</v>
      </c>
      <c r="N23" s="163">
        <v>91</v>
      </c>
      <c r="O23" s="95"/>
      <c r="P23" s="95"/>
      <c r="Q23" s="95"/>
      <c r="R23" s="95"/>
      <c r="S23" s="95"/>
      <c r="T23" s="95"/>
      <c r="U23" s="95"/>
      <c r="V23" s="95"/>
      <c r="W23" s="95"/>
      <c r="X23" s="95"/>
      <c r="Y23" s="95"/>
      <c r="Z23" s="95"/>
      <c r="AA23" s="96"/>
    </row>
    <row r="24" spans="1:27" s="71" customFormat="1" ht="11.1" customHeight="1">
      <c r="A24" s="69">
        <f>IF(B24&lt;&gt;"",COUNTA($B$19:B24),"")</f>
        <v>6</v>
      </c>
      <c r="B24" s="78" t="s">
        <v>73</v>
      </c>
      <c r="C24" s="163">
        <v>941451</v>
      </c>
      <c r="D24" s="163" t="s">
        <v>8</v>
      </c>
      <c r="E24" s="163">
        <v>2828</v>
      </c>
      <c r="F24" s="163">
        <v>139</v>
      </c>
      <c r="G24" s="163">
        <v>205</v>
      </c>
      <c r="H24" s="163">
        <v>400</v>
      </c>
      <c r="I24" s="163">
        <v>269</v>
      </c>
      <c r="J24" s="163">
        <v>1756</v>
      </c>
      <c r="K24" s="163">
        <v>59</v>
      </c>
      <c r="L24" s="163" t="s">
        <v>8</v>
      </c>
      <c r="M24" s="163">
        <v>188252</v>
      </c>
      <c r="N24" s="163">
        <v>750371</v>
      </c>
      <c r="O24" s="95"/>
      <c r="P24" s="95"/>
      <c r="Q24" s="95"/>
      <c r="R24" s="95"/>
      <c r="S24" s="95"/>
      <c r="T24" s="95"/>
      <c r="U24" s="95"/>
      <c r="V24" s="95"/>
      <c r="W24" s="95"/>
      <c r="X24" s="95"/>
      <c r="Y24" s="95"/>
      <c r="Z24" s="95"/>
      <c r="AA24" s="96"/>
    </row>
    <row r="25" spans="1:27" s="71" customFormat="1" ht="20.100000000000001" customHeight="1">
      <c r="A25" s="70">
        <f>IF(B25&lt;&gt;"",COUNTA($B$19:B25),"")</f>
        <v>7</v>
      </c>
      <c r="B25" s="80" t="s">
        <v>74</v>
      </c>
      <c r="C25" s="174">
        <v>48236</v>
      </c>
      <c r="D25" s="174">
        <v>9824</v>
      </c>
      <c r="E25" s="174">
        <v>962688</v>
      </c>
      <c r="F25" s="174">
        <v>67447</v>
      </c>
      <c r="G25" s="174">
        <v>155190</v>
      </c>
      <c r="H25" s="174">
        <v>191895</v>
      </c>
      <c r="I25" s="174">
        <v>127693</v>
      </c>
      <c r="J25" s="174">
        <v>144532</v>
      </c>
      <c r="K25" s="174">
        <v>89653</v>
      </c>
      <c r="L25" s="174">
        <v>186277</v>
      </c>
      <c r="M25" s="174">
        <v>-184077</v>
      </c>
      <c r="N25" s="174">
        <v>-740199</v>
      </c>
      <c r="O25" s="95"/>
      <c r="P25" s="95"/>
      <c r="Q25" s="95"/>
      <c r="R25" s="95"/>
      <c r="S25" s="95"/>
      <c r="T25" s="95"/>
      <c r="U25" s="95"/>
      <c r="V25" s="95"/>
      <c r="W25" s="95"/>
      <c r="X25" s="95"/>
      <c r="Y25" s="95"/>
      <c r="Z25" s="95"/>
      <c r="AA25" s="96"/>
    </row>
    <row r="26" spans="1:27" s="71" customFormat="1" ht="21.6" customHeight="1">
      <c r="A26" s="69">
        <f>IF(B26&lt;&gt;"",COUNTA($B$19:B26),"")</f>
        <v>8</v>
      </c>
      <c r="B26" s="79" t="s">
        <v>75</v>
      </c>
      <c r="C26" s="163" t="s">
        <v>8</v>
      </c>
      <c r="D26" s="163" t="s">
        <v>8</v>
      </c>
      <c r="E26" s="163" t="s">
        <v>8</v>
      </c>
      <c r="F26" s="163" t="s">
        <v>8</v>
      </c>
      <c r="G26" s="163" t="s">
        <v>8</v>
      </c>
      <c r="H26" s="163" t="s">
        <v>8</v>
      </c>
      <c r="I26" s="163" t="s">
        <v>8</v>
      </c>
      <c r="J26" s="163" t="s">
        <v>8</v>
      </c>
      <c r="K26" s="163" t="s">
        <v>8</v>
      </c>
      <c r="L26" s="163" t="s">
        <v>8</v>
      </c>
      <c r="M26" s="163" t="s">
        <v>8</v>
      </c>
      <c r="N26" s="163" t="s">
        <v>8</v>
      </c>
      <c r="O26" s="95"/>
      <c r="P26" s="95"/>
      <c r="Q26" s="95"/>
      <c r="R26" s="95"/>
      <c r="S26" s="95"/>
      <c r="T26" s="95"/>
      <c r="U26" s="95"/>
      <c r="V26" s="95"/>
      <c r="W26" s="95"/>
      <c r="X26" s="95"/>
      <c r="Y26" s="95"/>
      <c r="Z26" s="95"/>
      <c r="AA26" s="96"/>
    </row>
    <row r="27" spans="1:27" s="71" customFormat="1" ht="11.1" customHeight="1">
      <c r="A27" s="69">
        <f>IF(B27&lt;&gt;"",COUNTA($B$19:B27),"")</f>
        <v>9</v>
      </c>
      <c r="B27" s="78" t="s">
        <v>76</v>
      </c>
      <c r="C27" s="163" t="s">
        <v>8</v>
      </c>
      <c r="D27" s="163" t="s">
        <v>8</v>
      </c>
      <c r="E27" s="163" t="s">
        <v>8</v>
      </c>
      <c r="F27" s="163" t="s">
        <v>8</v>
      </c>
      <c r="G27" s="163" t="s">
        <v>8</v>
      </c>
      <c r="H27" s="163" t="s">
        <v>8</v>
      </c>
      <c r="I27" s="163" t="s">
        <v>8</v>
      </c>
      <c r="J27" s="163" t="s">
        <v>8</v>
      </c>
      <c r="K27" s="163" t="s">
        <v>8</v>
      </c>
      <c r="L27" s="163" t="s">
        <v>8</v>
      </c>
      <c r="M27" s="163" t="s">
        <v>8</v>
      </c>
      <c r="N27" s="163" t="s">
        <v>8</v>
      </c>
      <c r="O27" s="95"/>
      <c r="P27" s="95"/>
      <c r="Q27" s="95"/>
      <c r="R27" s="95"/>
      <c r="S27" s="95"/>
      <c r="T27" s="95"/>
      <c r="U27" s="95"/>
      <c r="V27" s="95"/>
      <c r="W27" s="95"/>
      <c r="X27" s="95"/>
      <c r="Y27" s="95"/>
      <c r="Z27" s="95"/>
      <c r="AA27" s="96"/>
    </row>
    <row r="28" spans="1:27" s="71" customFormat="1" ht="11.1" customHeight="1">
      <c r="A28" s="69">
        <f>IF(B28&lt;&gt;"",COUNTA($B$19:B28),"")</f>
        <v>10</v>
      </c>
      <c r="B28" s="78" t="s">
        <v>77</v>
      </c>
      <c r="C28" s="163">
        <v>286</v>
      </c>
      <c r="D28" s="163" t="s">
        <v>8</v>
      </c>
      <c r="E28" s="163">
        <v>1</v>
      </c>
      <c r="F28" s="163">
        <v>1</v>
      </c>
      <c r="G28" s="163" t="s">
        <v>8</v>
      </c>
      <c r="H28" s="163" t="s">
        <v>8</v>
      </c>
      <c r="I28" s="163" t="s">
        <v>8</v>
      </c>
      <c r="J28" s="163" t="s">
        <v>8</v>
      </c>
      <c r="K28" s="163" t="s">
        <v>8</v>
      </c>
      <c r="L28" s="163" t="s">
        <v>8</v>
      </c>
      <c r="M28" s="163">
        <v>285</v>
      </c>
      <c r="N28" s="163" t="s">
        <v>8</v>
      </c>
      <c r="O28" s="95"/>
      <c r="P28" s="95"/>
      <c r="Q28" s="95"/>
      <c r="R28" s="95"/>
      <c r="S28" s="95"/>
      <c r="T28" s="95"/>
      <c r="U28" s="95"/>
      <c r="V28" s="95"/>
      <c r="W28" s="95"/>
      <c r="X28" s="95"/>
      <c r="Y28" s="95"/>
      <c r="Z28" s="95"/>
      <c r="AA28" s="96"/>
    </row>
    <row r="29" spans="1:27" s="71" customFormat="1" ht="11.1" customHeight="1">
      <c r="A29" s="69">
        <f>IF(B29&lt;&gt;"",COUNTA($B$19:B29),"")</f>
        <v>11</v>
      </c>
      <c r="B29" s="78" t="s">
        <v>78</v>
      </c>
      <c r="C29" s="163">
        <v>12232</v>
      </c>
      <c r="D29" s="163">
        <v>2973</v>
      </c>
      <c r="E29" s="163">
        <v>4972</v>
      </c>
      <c r="F29" s="163">
        <v>178</v>
      </c>
      <c r="G29" s="163">
        <v>1885</v>
      </c>
      <c r="H29" s="163">
        <v>1006</v>
      </c>
      <c r="I29" s="163">
        <v>6</v>
      </c>
      <c r="J29" s="163">
        <v>28</v>
      </c>
      <c r="K29" s="163">
        <v>50</v>
      </c>
      <c r="L29" s="163">
        <v>1820</v>
      </c>
      <c r="M29" s="163" t="s">
        <v>8</v>
      </c>
      <c r="N29" s="163">
        <v>4287</v>
      </c>
      <c r="O29" s="95"/>
      <c r="P29" s="95"/>
      <c r="Q29" s="95"/>
      <c r="R29" s="95"/>
      <c r="S29" s="95"/>
      <c r="T29" s="95"/>
      <c r="U29" s="95"/>
      <c r="V29" s="95"/>
      <c r="W29" s="95"/>
      <c r="X29" s="95"/>
      <c r="Y29" s="95"/>
      <c r="Z29" s="95"/>
      <c r="AA29" s="96"/>
    </row>
    <row r="30" spans="1:27" s="71" customFormat="1" ht="11.1" customHeight="1">
      <c r="A30" s="69">
        <f>IF(B30&lt;&gt;"",COUNTA($B$19:B30),"")</f>
        <v>12</v>
      </c>
      <c r="B30" s="78" t="s">
        <v>73</v>
      </c>
      <c r="C30" s="163">
        <v>1762</v>
      </c>
      <c r="D30" s="163" t="s">
        <v>8</v>
      </c>
      <c r="E30" s="163">
        <v>286</v>
      </c>
      <c r="F30" s="163">
        <v>1</v>
      </c>
      <c r="G30" s="163">
        <v>285</v>
      </c>
      <c r="H30" s="163" t="s">
        <v>8</v>
      </c>
      <c r="I30" s="163" t="s">
        <v>8</v>
      </c>
      <c r="J30" s="163" t="s">
        <v>8</v>
      </c>
      <c r="K30" s="163" t="s">
        <v>8</v>
      </c>
      <c r="L30" s="163" t="s">
        <v>8</v>
      </c>
      <c r="M30" s="163">
        <v>1476</v>
      </c>
      <c r="N30" s="163" t="s">
        <v>8</v>
      </c>
      <c r="O30" s="95"/>
      <c r="P30" s="95"/>
      <c r="Q30" s="95"/>
      <c r="R30" s="95"/>
      <c r="S30" s="95"/>
      <c r="T30" s="95"/>
      <c r="U30" s="95"/>
      <c r="V30" s="95"/>
      <c r="W30" s="95"/>
      <c r="X30" s="95"/>
      <c r="Y30" s="95"/>
      <c r="Z30" s="95"/>
      <c r="AA30" s="96"/>
    </row>
    <row r="31" spans="1:27" s="71" customFormat="1" ht="20.100000000000001" customHeight="1">
      <c r="A31" s="70">
        <f>IF(B31&lt;&gt;"",COUNTA($B$19:B31),"")</f>
        <v>13</v>
      </c>
      <c r="B31" s="80" t="s">
        <v>79</v>
      </c>
      <c r="C31" s="174">
        <v>10756</v>
      </c>
      <c r="D31" s="174">
        <v>2973</v>
      </c>
      <c r="E31" s="174">
        <v>4688</v>
      </c>
      <c r="F31" s="174">
        <v>178</v>
      </c>
      <c r="G31" s="174">
        <v>1600</v>
      </c>
      <c r="H31" s="174">
        <v>1006</v>
      </c>
      <c r="I31" s="174">
        <v>6</v>
      </c>
      <c r="J31" s="174">
        <v>28</v>
      </c>
      <c r="K31" s="174">
        <v>50</v>
      </c>
      <c r="L31" s="174">
        <v>1820</v>
      </c>
      <c r="M31" s="174">
        <v>-1191</v>
      </c>
      <c r="N31" s="174">
        <v>4287</v>
      </c>
      <c r="O31" s="95"/>
      <c r="P31" s="95"/>
      <c r="Q31" s="95"/>
      <c r="R31" s="95"/>
      <c r="S31" s="95"/>
      <c r="T31" s="95"/>
      <c r="U31" s="95"/>
      <c r="V31" s="95"/>
      <c r="W31" s="95"/>
      <c r="X31" s="95"/>
      <c r="Y31" s="95"/>
      <c r="Z31" s="95"/>
      <c r="AA31" s="96"/>
    </row>
    <row r="32" spans="1:27" s="71" customFormat="1" ht="20.100000000000001" customHeight="1">
      <c r="A32" s="70">
        <f>IF(B32&lt;&gt;"",COUNTA($B$19:B32),"")</f>
        <v>14</v>
      </c>
      <c r="B32" s="80" t="s">
        <v>80</v>
      </c>
      <c r="C32" s="174">
        <v>58992</v>
      </c>
      <c r="D32" s="174">
        <v>12797</v>
      </c>
      <c r="E32" s="174">
        <v>967376</v>
      </c>
      <c r="F32" s="174">
        <v>67625</v>
      </c>
      <c r="G32" s="174">
        <v>156790</v>
      </c>
      <c r="H32" s="174">
        <v>192901</v>
      </c>
      <c r="I32" s="174">
        <v>127699</v>
      </c>
      <c r="J32" s="174">
        <v>144560</v>
      </c>
      <c r="K32" s="174">
        <v>89703</v>
      </c>
      <c r="L32" s="174">
        <v>188097</v>
      </c>
      <c r="M32" s="174">
        <v>-185269</v>
      </c>
      <c r="N32" s="174">
        <v>-735912</v>
      </c>
      <c r="O32" s="95"/>
      <c r="P32" s="95"/>
      <c r="Q32" s="95"/>
      <c r="R32" s="95"/>
      <c r="S32" s="95"/>
      <c r="T32" s="95"/>
      <c r="U32" s="95"/>
      <c r="V32" s="95"/>
      <c r="W32" s="95"/>
      <c r="X32" s="95"/>
      <c r="Y32" s="95"/>
      <c r="Z32" s="95"/>
      <c r="AA32" s="96"/>
    </row>
    <row r="33" spans="1:27" s="71" customFormat="1" ht="11.1" customHeight="1">
      <c r="A33" s="69">
        <f>IF(B33&lt;&gt;"",COUNTA($B$19:B33),"")</f>
        <v>15</v>
      </c>
      <c r="B33" s="78" t="s">
        <v>81</v>
      </c>
      <c r="C33" s="163">
        <v>1772211</v>
      </c>
      <c r="D33" s="163">
        <v>394021</v>
      </c>
      <c r="E33" s="163">
        <v>1378190</v>
      </c>
      <c r="F33" s="163">
        <v>77598</v>
      </c>
      <c r="G33" s="163">
        <v>186339</v>
      </c>
      <c r="H33" s="163">
        <v>249665</v>
      </c>
      <c r="I33" s="163">
        <v>168397</v>
      </c>
      <c r="J33" s="163">
        <v>231425</v>
      </c>
      <c r="K33" s="163">
        <v>126771</v>
      </c>
      <c r="L33" s="163">
        <v>337996</v>
      </c>
      <c r="M33" s="163" t="s">
        <v>8</v>
      </c>
      <c r="N33" s="163" t="s">
        <v>8</v>
      </c>
      <c r="O33" s="95"/>
      <c r="P33" s="95"/>
      <c r="Q33" s="95"/>
      <c r="R33" s="95"/>
      <c r="S33" s="95"/>
      <c r="T33" s="95"/>
      <c r="U33" s="95"/>
      <c r="V33" s="95"/>
      <c r="W33" s="95"/>
      <c r="X33" s="95"/>
      <c r="Y33" s="95"/>
      <c r="Z33" s="95"/>
      <c r="AA33" s="96"/>
    </row>
    <row r="34" spans="1:27" s="71" customFormat="1" ht="11.1" customHeight="1">
      <c r="A34" s="69">
        <f>IF(B34&lt;&gt;"",COUNTA($B$19:B34),"")</f>
        <v>16</v>
      </c>
      <c r="B34" s="78" t="s">
        <v>82</v>
      </c>
      <c r="C34" s="163">
        <v>609507</v>
      </c>
      <c r="D34" s="163">
        <v>129483</v>
      </c>
      <c r="E34" s="163">
        <v>480025</v>
      </c>
      <c r="F34" s="163">
        <v>29253</v>
      </c>
      <c r="G34" s="163">
        <v>65525</v>
      </c>
      <c r="H34" s="163">
        <v>98903</v>
      </c>
      <c r="I34" s="163">
        <v>63181</v>
      </c>
      <c r="J34" s="163">
        <v>73637</v>
      </c>
      <c r="K34" s="163">
        <v>42955</v>
      </c>
      <c r="L34" s="163">
        <v>106572</v>
      </c>
      <c r="M34" s="163" t="s">
        <v>8</v>
      </c>
      <c r="N34" s="163" t="s">
        <v>8</v>
      </c>
      <c r="O34" s="95"/>
      <c r="P34" s="95"/>
      <c r="Q34" s="95"/>
      <c r="R34" s="95"/>
      <c r="S34" s="95"/>
      <c r="T34" s="95"/>
      <c r="U34" s="95"/>
      <c r="V34" s="95"/>
      <c r="W34" s="95"/>
      <c r="X34" s="95"/>
      <c r="Y34" s="95"/>
      <c r="Z34" s="95"/>
      <c r="AA34" s="96"/>
    </row>
    <row r="35" spans="1:27" s="71" customFormat="1" ht="11.1" customHeight="1">
      <c r="A35" s="69">
        <f>IF(B35&lt;&gt;"",COUNTA($B$19:B35),"")</f>
        <v>17</v>
      </c>
      <c r="B35" s="78" t="s">
        <v>98</v>
      </c>
      <c r="C35" s="163">
        <v>790234</v>
      </c>
      <c r="D35" s="163">
        <v>184214</v>
      </c>
      <c r="E35" s="163">
        <v>606019</v>
      </c>
      <c r="F35" s="163">
        <v>31613</v>
      </c>
      <c r="G35" s="163">
        <v>82042</v>
      </c>
      <c r="H35" s="163">
        <v>96982</v>
      </c>
      <c r="I35" s="163">
        <v>70581</v>
      </c>
      <c r="J35" s="163">
        <v>107880</v>
      </c>
      <c r="K35" s="163">
        <v>57720</v>
      </c>
      <c r="L35" s="163">
        <v>159200</v>
      </c>
      <c r="M35" s="163" t="s">
        <v>8</v>
      </c>
      <c r="N35" s="163" t="s">
        <v>8</v>
      </c>
      <c r="O35" s="95"/>
      <c r="P35" s="95"/>
      <c r="Q35" s="95"/>
      <c r="R35" s="95"/>
      <c r="S35" s="95"/>
      <c r="T35" s="95"/>
      <c r="U35" s="95"/>
      <c r="V35" s="95"/>
      <c r="W35" s="95"/>
      <c r="X35" s="95"/>
      <c r="Y35" s="95"/>
      <c r="Z35" s="95"/>
      <c r="AA35" s="96"/>
    </row>
    <row r="36" spans="1:27" s="71" customFormat="1" ht="11.1" customHeight="1">
      <c r="A36" s="69">
        <f>IF(B36&lt;&gt;"",COUNTA($B$19:B36),"")</f>
        <v>18</v>
      </c>
      <c r="B36" s="78" t="s">
        <v>99</v>
      </c>
      <c r="C36" s="163">
        <v>217286</v>
      </c>
      <c r="D36" s="163">
        <v>41676</v>
      </c>
      <c r="E36" s="163">
        <v>175610</v>
      </c>
      <c r="F36" s="163">
        <v>12423</v>
      </c>
      <c r="G36" s="163">
        <v>25556</v>
      </c>
      <c r="H36" s="163">
        <v>33385</v>
      </c>
      <c r="I36" s="163">
        <v>22100</v>
      </c>
      <c r="J36" s="163">
        <v>29384</v>
      </c>
      <c r="K36" s="163">
        <v>15167</v>
      </c>
      <c r="L36" s="163">
        <v>37595</v>
      </c>
      <c r="M36" s="163" t="s">
        <v>8</v>
      </c>
      <c r="N36" s="163" t="s">
        <v>8</v>
      </c>
      <c r="O36" s="95"/>
      <c r="P36" s="95"/>
      <c r="Q36" s="95"/>
      <c r="R36" s="95"/>
      <c r="S36" s="95"/>
      <c r="T36" s="95"/>
      <c r="U36" s="95"/>
      <c r="V36" s="95"/>
      <c r="W36" s="95"/>
      <c r="X36" s="95"/>
      <c r="Y36" s="95"/>
      <c r="Z36" s="95"/>
      <c r="AA36" s="96"/>
    </row>
    <row r="37" spans="1:27" s="71" customFormat="1" ht="11.1" customHeight="1">
      <c r="A37" s="69">
        <f>IF(B37&lt;&gt;"",COUNTA($B$19:B37),"")</f>
        <v>19</v>
      </c>
      <c r="B37" s="78" t="s">
        <v>26</v>
      </c>
      <c r="C37" s="163">
        <v>1025962</v>
      </c>
      <c r="D37" s="163">
        <v>200757</v>
      </c>
      <c r="E37" s="163">
        <v>512492</v>
      </c>
      <c r="F37" s="163">
        <v>36446</v>
      </c>
      <c r="G37" s="163">
        <v>70996</v>
      </c>
      <c r="H37" s="163">
        <v>78523</v>
      </c>
      <c r="I37" s="163">
        <v>57113</v>
      </c>
      <c r="J37" s="163">
        <v>65839</v>
      </c>
      <c r="K37" s="163">
        <v>64699</v>
      </c>
      <c r="L37" s="163">
        <v>138877</v>
      </c>
      <c r="M37" s="163" t="s">
        <v>8</v>
      </c>
      <c r="N37" s="163">
        <v>312714</v>
      </c>
      <c r="O37" s="95"/>
      <c r="P37" s="95"/>
      <c r="Q37" s="95"/>
      <c r="R37" s="95"/>
      <c r="S37" s="95"/>
      <c r="T37" s="95"/>
      <c r="U37" s="95"/>
      <c r="V37" s="95"/>
      <c r="W37" s="95"/>
      <c r="X37" s="95"/>
      <c r="Y37" s="95"/>
      <c r="Z37" s="95"/>
      <c r="AA37" s="96"/>
    </row>
    <row r="38" spans="1:27" s="71" customFormat="1" ht="21.6" customHeight="1">
      <c r="A38" s="69">
        <f>IF(B38&lt;&gt;"",COUNTA($B$19:B38),"")</f>
        <v>20</v>
      </c>
      <c r="B38" s="79" t="s">
        <v>83</v>
      </c>
      <c r="C38" s="163">
        <v>373383</v>
      </c>
      <c r="D38" s="163">
        <v>68254</v>
      </c>
      <c r="E38" s="163">
        <v>55792</v>
      </c>
      <c r="F38" s="163">
        <v>5305</v>
      </c>
      <c r="G38" s="163">
        <v>4102</v>
      </c>
      <c r="H38" s="163">
        <v>4901</v>
      </c>
      <c r="I38" s="163">
        <v>6706</v>
      </c>
      <c r="J38" s="163">
        <v>7153</v>
      </c>
      <c r="K38" s="163">
        <v>5684</v>
      </c>
      <c r="L38" s="163">
        <v>21941</v>
      </c>
      <c r="M38" s="163">
        <v>43175</v>
      </c>
      <c r="N38" s="163">
        <v>206162</v>
      </c>
      <c r="O38" s="95"/>
      <c r="P38" s="95"/>
      <c r="Q38" s="95"/>
      <c r="R38" s="95"/>
      <c r="S38" s="95"/>
      <c r="T38" s="95"/>
      <c r="U38" s="95"/>
      <c r="V38" s="95"/>
      <c r="W38" s="95"/>
      <c r="X38" s="95"/>
      <c r="Y38" s="95"/>
      <c r="Z38" s="95"/>
      <c r="AA38" s="96"/>
    </row>
    <row r="39" spans="1:27" s="71" customFormat="1" ht="21.6" customHeight="1">
      <c r="A39" s="69">
        <f>IF(B39&lt;&gt;"",COUNTA($B$19:B39),"")</f>
        <v>21</v>
      </c>
      <c r="B39" s="79" t="s">
        <v>84</v>
      </c>
      <c r="C39" s="163" t="s">
        <v>8</v>
      </c>
      <c r="D39" s="163" t="s">
        <v>8</v>
      </c>
      <c r="E39" s="163" t="s">
        <v>8</v>
      </c>
      <c r="F39" s="163" t="s">
        <v>8</v>
      </c>
      <c r="G39" s="163" t="s">
        <v>8</v>
      </c>
      <c r="H39" s="163" t="s">
        <v>8</v>
      </c>
      <c r="I39" s="163" t="s">
        <v>8</v>
      </c>
      <c r="J39" s="163" t="s">
        <v>8</v>
      </c>
      <c r="K39" s="163" t="s">
        <v>8</v>
      </c>
      <c r="L39" s="163" t="s">
        <v>8</v>
      </c>
      <c r="M39" s="163" t="s">
        <v>8</v>
      </c>
      <c r="N39" s="163" t="s">
        <v>8</v>
      </c>
      <c r="O39" s="95"/>
      <c r="P39" s="95"/>
      <c r="Q39" s="95"/>
      <c r="R39" s="95"/>
      <c r="S39" s="95"/>
      <c r="T39" s="95"/>
      <c r="U39" s="95"/>
      <c r="V39" s="95"/>
      <c r="W39" s="95"/>
      <c r="X39" s="95"/>
      <c r="Y39" s="95"/>
      <c r="Z39" s="95"/>
      <c r="AA39" s="96"/>
    </row>
    <row r="40" spans="1:27" s="71" customFormat="1" ht="21.6" customHeight="1">
      <c r="A40" s="69">
        <f>IF(B40&lt;&gt;"",COUNTA($B$19:B40),"")</f>
        <v>22</v>
      </c>
      <c r="B40" s="79" t="s">
        <v>85</v>
      </c>
      <c r="C40" s="163" t="s">
        <v>8</v>
      </c>
      <c r="D40" s="163" t="s">
        <v>8</v>
      </c>
      <c r="E40" s="163" t="s">
        <v>8</v>
      </c>
      <c r="F40" s="163" t="s">
        <v>8</v>
      </c>
      <c r="G40" s="163" t="s">
        <v>8</v>
      </c>
      <c r="H40" s="163" t="s">
        <v>8</v>
      </c>
      <c r="I40" s="163" t="s">
        <v>8</v>
      </c>
      <c r="J40" s="163" t="s">
        <v>8</v>
      </c>
      <c r="K40" s="163" t="s">
        <v>8</v>
      </c>
      <c r="L40" s="163" t="s">
        <v>8</v>
      </c>
      <c r="M40" s="163" t="s">
        <v>8</v>
      </c>
      <c r="N40" s="163" t="s">
        <v>8</v>
      </c>
      <c r="O40" s="95"/>
      <c r="P40" s="95"/>
      <c r="Q40" s="95"/>
      <c r="R40" s="95"/>
      <c r="S40" s="95"/>
      <c r="T40" s="95"/>
      <c r="U40" s="95"/>
      <c r="V40" s="95"/>
      <c r="W40" s="95"/>
      <c r="X40" s="95"/>
      <c r="Y40" s="95"/>
      <c r="Z40" s="95"/>
      <c r="AA40" s="96"/>
    </row>
    <row r="41" spans="1:27" s="71" customFormat="1" ht="11.1" customHeight="1">
      <c r="A41" s="69">
        <f>IF(B41&lt;&gt;"",COUNTA($B$19:B41),"")</f>
        <v>23</v>
      </c>
      <c r="B41" s="78" t="s">
        <v>86</v>
      </c>
      <c r="C41" s="163" t="s">
        <v>8</v>
      </c>
      <c r="D41" s="163" t="s">
        <v>8</v>
      </c>
      <c r="E41" s="163" t="s">
        <v>8</v>
      </c>
      <c r="F41" s="163" t="s">
        <v>8</v>
      </c>
      <c r="G41" s="163" t="s">
        <v>8</v>
      </c>
      <c r="H41" s="163" t="s">
        <v>8</v>
      </c>
      <c r="I41" s="163" t="s">
        <v>8</v>
      </c>
      <c r="J41" s="163" t="s">
        <v>8</v>
      </c>
      <c r="K41" s="163" t="s">
        <v>8</v>
      </c>
      <c r="L41" s="163" t="s">
        <v>8</v>
      </c>
      <c r="M41" s="163" t="s">
        <v>8</v>
      </c>
      <c r="N41" s="163" t="s">
        <v>8</v>
      </c>
      <c r="O41" s="95"/>
      <c r="P41" s="95"/>
      <c r="Q41" s="95"/>
      <c r="R41" s="95"/>
      <c r="S41" s="95"/>
      <c r="T41" s="95"/>
      <c r="U41" s="95"/>
      <c r="V41" s="95"/>
      <c r="W41" s="95"/>
      <c r="X41" s="95"/>
      <c r="Y41" s="95"/>
      <c r="Z41" s="95"/>
      <c r="AA41" s="96"/>
    </row>
    <row r="42" spans="1:27" s="71" customFormat="1" ht="11.1" customHeight="1">
      <c r="A42" s="69">
        <f>IF(B42&lt;&gt;"",COUNTA($B$19:B42),"")</f>
        <v>24</v>
      </c>
      <c r="B42" s="78" t="s">
        <v>87</v>
      </c>
      <c r="C42" s="163">
        <v>1004915</v>
      </c>
      <c r="D42" s="163">
        <v>9644</v>
      </c>
      <c r="E42" s="163">
        <v>51774</v>
      </c>
      <c r="F42" s="163">
        <v>4007</v>
      </c>
      <c r="G42" s="163">
        <v>10145</v>
      </c>
      <c r="H42" s="163">
        <v>6879</v>
      </c>
      <c r="I42" s="163">
        <v>3921</v>
      </c>
      <c r="J42" s="163">
        <v>6971</v>
      </c>
      <c r="K42" s="163">
        <v>4813</v>
      </c>
      <c r="L42" s="163">
        <v>15038</v>
      </c>
      <c r="M42" s="163">
        <v>190066</v>
      </c>
      <c r="N42" s="163">
        <v>753432</v>
      </c>
      <c r="O42" s="95"/>
      <c r="P42" s="95"/>
      <c r="Q42" s="95"/>
      <c r="R42" s="95"/>
      <c r="S42" s="95"/>
      <c r="T42" s="95"/>
      <c r="U42" s="95"/>
      <c r="V42" s="95"/>
      <c r="W42" s="95"/>
      <c r="X42" s="95"/>
      <c r="Y42" s="95"/>
      <c r="Z42" s="95"/>
      <c r="AA42" s="96"/>
    </row>
    <row r="43" spans="1:27" s="71" customFormat="1" ht="11.1" customHeight="1">
      <c r="A43" s="69">
        <f>IF(B43&lt;&gt;"",COUNTA($B$19:B43),"")</f>
        <v>25</v>
      </c>
      <c r="B43" s="78" t="s">
        <v>73</v>
      </c>
      <c r="C43" s="163">
        <v>941451</v>
      </c>
      <c r="D43" s="163" t="s">
        <v>8</v>
      </c>
      <c r="E43" s="163">
        <v>2828</v>
      </c>
      <c r="F43" s="163">
        <v>139</v>
      </c>
      <c r="G43" s="163">
        <v>205</v>
      </c>
      <c r="H43" s="163">
        <v>400</v>
      </c>
      <c r="I43" s="163">
        <v>269</v>
      </c>
      <c r="J43" s="163">
        <v>1756</v>
      </c>
      <c r="K43" s="163">
        <v>59</v>
      </c>
      <c r="L43" s="163" t="s">
        <v>8</v>
      </c>
      <c r="M43" s="163">
        <v>188252</v>
      </c>
      <c r="N43" s="163">
        <v>750371</v>
      </c>
      <c r="O43" s="95"/>
      <c r="P43" s="95"/>
      <c r="Q43" s="95"/>
      <c r="R43" s="95"/>
      <c r="S43" s="95"/>
      <c r="T43" s="95"/>
      <c r="U43" s="95"/>
      <c r="V43" s="95"/>
      <c r="W43" s="95"/>
      <c r="X43" s="95"/>
      <c r="Y43" s="95"/>
      <c r="Z43" s="95"/>
      <c r="AA43" s="96"/>
    </row>
    <row r="44" spans="1:27" s="71" customFormat="1" ht="20.100000000000001" customHeight="1">
      <c r="A44" s="70">
        <f>IF(B44&lt;&gt;"",COUNTA($B$19:B44),"")</f>
        <v>26</v>
      </c>
      <c r="B44" s="80" t="s">
        <v>88</v>
      </c>
      <c r="C44" s="174">
        <v>3235020</v>
      </c>
      <c r="D44" s="174">
        <v>672676</v>
      </c>
      <c r="E44" s="174">
        <v>1995418</v>
      </c>
      <c r="F44" s="174">
        <v>123217</v>
      </c>
      <c r="G44" s="174">
        <v>271376</v>
      </c>
      <c r="H44" s="174">
        <v>339567</v>
      </c>
      <c r="I44" s="174">
        <v>235867</v>
      </c>
      <c r="J44" s="174">
        <v>309632</v>
      </c>
      <c r="K44" s="174">
        <v>201908</v>
      </c>
      <c r="L44" s="174">
        <v>513852</v>
      </c>
      <c r="M44" s="174">
        <v>44989</v>
      </c>
      <c r="N44" s="174">
        <v>521937</v>
      </c>
      <c r="O44" s="95"/>
      <c r="P44" s="95"/>
      <c r="Q44" s="95"/>
      <c r="R44" s="95"/>
      <c r="S44" s="95"/>
      <c r="T44" s="95"/>
      <c r="U44" s="95"/>
      <c r="V44" s="95"/>
      <c r="W44" s="95"/>
      <c r="X44" s="95"/>
      <c r="Y44" s="95"/>
      <c r="Z44" s="95"/>
      <c r="AA44" s="96"/>
    </row>
    <row r="45" spans="1:27" s="87" customFormat="1" ht="11.1" customHeight="1">
      <c r="A45" s="69">
        <f>IF(B45&lt;&gt;"",COUNTA($B$19:B45),"")</f>
        <v>27</v>
      </c>
      <c r="B45" s="78" t="s">
        <v>89</v>
      </c>
      <c r="C45" s="163">
        <v>138724</v>
      </c>
      <c r="D45" s="163">
        <v>12402</v>
      </c>
      <c r="E45" s="163">
        <v>73587</v>
      </c>
      <c r="F45" s="163">
        <v>4986</v>
      </c>
      <c r="G45" s="163">
        <v>10730</v>
      </c>
      <c r="H45" s="163">
        <v>12266</v>
      </c>
      <c r="I45" s="163">
        <v>9690</v>
      </c>
      <c r="J45" s="163">
        <v>15698</v>
      </c>
      <c r="K45" s="163">
        <v>6055</v>
      </c>
      <c r="L45" s="163">
        <v>14162</v>
      </c>
      <c r="M45" s="163" t="s">
        <v>8</v>
      </c>
      <c r="N45" s="163">
        <v>52735</v>
      </c>
      <c r="O45" s="97"/>
      <c r="P45" s="97"/>
      <c r="Q45" s="97"/>
      <c r="R45" s="97"/>
      <c r="S45" s="97"/>
      <c r="T45" s="97"/>
      <c r="U45" s="97"/>
      <c r="V45" s="97"/>
      <c r="W45" s="97"/>
      <c r="X45" s="97"/>
      <c r="Y45" s="97"/>
      <c r="Z45" s="97"/>
      <c r="AA45" s="98"/>
    </row>
    <row r="46" spans="1:27" s="87" customFormat="1" ht="11.1" customHeight="1">
      <c r="A46" s="69">
        <f>IF(B46&lt;&gt;"",COUNTA($B$19:B46),"")</f>
        <v>28</v>
      </c>
      <c r="B46" s="78" t="s">
        <v>90</v>
      </c>
      <c r="C46" s="163">
        <v>1197</v>
      </c>
      <c r="D46" s="163" t="s">
        <v>8</v>
      </c>
      <c r="E46" s="163" t="s">
        <v>8</v>
      </c>
      <c r="F46" s="163" t="s">
        <v>8</v>
      </c>
      <c r="G46" s="163" t="s">
        <v>8</v>
      </c>
      <c r="H46" s="163" t="s">
        <v>8</v>
      </c>
      <c r="I46" s="163" t="s">
        <v>8</v>
      </c>
      <c r="J46" s="163" t="s">
        <v>8</v>
      </c>
      <c r="K46" s="163" t="s">
        <v>8</v>
      </c>
      <c r="L46" s="163" t="s">
        <v>8</v>
      </c>
      <c r="M46" s="163">
        <v>1197</v>
      </c>
      <c r="N46" s="163" t="s">
        <v>8</v>
      </c>
      <c r="O46" s="97"/>
      <c r="P46" s="97"/>
      <c r="Q46" s="97"/>
      <c r="R46" s="97"/>
      <c r="S46" s="97"/>
      <c r="T46" s="97"/>
      <c r="U46" s="97"/>
      <c r="V46" s="97"/>
      <c r="W46" s="97"/>
      <c r="X46" s="97"/>
      <c r="Y46" s="97"/>
      <c r="Z46" s="97"/>
      <c r="AA46" s="98"/>
    </row>
    <row r="47" spans="1:27" s="87" customFormat="1" ht="11.1" customHeight="1">
      <c r="A47" s="69">
        <f>IF(B47&lt;&gt;"",COUNTA($B$19:B47),"")</f>
        <v>29</v>
      </c>
      <c r="B47" s="78" t="s">
        <v>91</v>
      </c>
      <c r="C47" s="163">
        <v>6303</v>
      </c>
      <c r="D47" s="163">
        <v>789</v>
      </c>
      <c r="E47" s="163">
        <v>5169</v>
      </c>
      <c r="F47" s="163">
        <v>14</v>
      </c>
      <c r="G47" s="163">
        <v>536</v>
      </c>
      <c r="H47" s="163">
        <v>3417</v>
      </c>
      <c r="I47" s="163">
        <v>469</v>
      </c>
      <c r="J47" s="163">
        <v>99</v>
      </c>
      <c r="K47" s="163">
        <v>387</v>
      </c>
      <c r="L47" s="163">
        <v>247</v>
      </c>
      <c r="M47" s="163">
        <v>289</v>
      </c>
      <c r="N47" s="163">
        <v>56</v>
      </c>
      <c r="O47" s="97"/>
      <c r="P47" s="97"/>
      <c r="Q47" s="97"/>
      <c r="R47" s="97"/>
      <c r="S47" s="97"/>
      <c r="T47" s="97"/>
      <c r="U47" s="97"/>
      <c r="V47" s="97"/>
      <c r="W47" s="97"/>
      <c r="X47" s="97"/>
      <c r="Y47" s="97"/>
      <c r="Z47" s="97"/>
      <c r="AA47" s="98"/>
    </row>
    <row r="48" spans="1:27" s="87" customFormat="1" ht="11.1" customHeight="1">
      <c r="A48" s="69">
        <f>IF(B48&lt;&gt;"",COUNTA($B$19:B48),"")</f>
        <v>30</v>
      </c>
      <c r="B48" s="78" t="s">
        <v>73</v>
      </c>
      <c r="C48" s="163">
        <v>1762</v>
      </c>
      <c r="D48" s="163" t="s">
        <v>8</v>
      </c>
      <c r="E48" s="163">
        <v>286</v>
      </c>
      <c r="F48" s="163">
        <v>1</v>
      </c>
      <c r="G48" s="163">
        <v>285</v>
      </c>
      <c r="H48" s="163" t="s">
        <v>8</v>
      </c>
      <c r="I48" s="163" t="s">
        <v>8</v>
      </c>
      <c r="J48" s="163" t="s">
        <v>8</v>
      </c>
      <c r="K48" s="163" t="s">
        <v>8</v>
      </c>
      <c r="L48" s="163" t="s">
        <v>8</v>
      </c>
      <c r="M48" s="163">
        <v>1476</v>
      </c>
      <c r="N48" s="163" t="s">
        <v>8</v>
      </c>
      <c r="O48" s="97"/>
      <c r="P48" s="97"/>
      <c r="Q48" s="97"/>
      <c r="R48" s="97"/>
      <c r="S48" s="97"/>
      <c r="T48" s="97"/>
      <c r="U48" s="97"/>
      <c r="V48" s="97"/>
      <c r="W48" s="97"/>
      <c r="X48" s="97"/>
      <c r="Y48" s="97"/>
      <c r="Z48" s="97"/>
      <c r="AA48" s="98"/>
    </row>
    <row r="49" spans="1:27" s="71" customFormat="1" ht="20.100000000000001" customHeight="1">
      <c r="A49" s="70">
        <f>IF(B49&lt;&gt;"",COUNTA($B$19:B49),"")</f>
        <v>31</v>
      </c>
      <c r="B49" s="80" t="s">
        <v>92</v>
      </c>
      <c r="C49" s="174">
        <v>144462</v>
      </c>
      <c r="D49" s="174">
        <v>13192</v>
      </c>
      <c r="E49" s="174">
        <v>78470</v>
      </c>
      <c r="F49" s="174">
        <v>4998</v>
      </c>
      <c r="G49" s="174">
        <v>10981</v>
      </c>
      <c r="H49" s="174">
        <v>15683</v>
      </c>
      <c r="I49" s="174">
        <v>10159</v>
      </c>
      <c r="J49" s="174">
        <v>15797</v>
      </c>
      <c r="K49" s="174">
        <v>6442</v>
      </c>
      <c r="L49" s="174">
        <v>14410</v>
      </c>
      <c r="M49" s="174">
        <v>10</v>
      </c>
      <c r="N49" s="174">
        <v>52791</v>
      </c>
      <c r="O49" s="95"/>
      <c r="P49" s="95"/>
      <c r="Q49" s="95"/>
      <c r="R49" s="95"/>
      <c r="S49" s="95"/>
      <c r="T49" s="95"/>
      <c r="U49" s="95"/>
      <c r="V49" s="95"/>
      <c r="W49" s="95"/>
      <c r="X49" s="95"/>
      <c r="Y49" s="95"/>
      <c r="Z49" s="95"/>
      <c r="AA49" s="96"/>
    </row>
    <row r="50" spans="1:27" s="71" customFormat="1" ht="20.100000000000001" customHeight="1">
      <c r="A50" s="70">
        <f>IF(B50&lt;&gt;"",COUNTA($B$19:B50),"")</f>
        <v>32</v>
      </c>
      <c r="B50" s="80" t="s">
        <v>93</v>
      </c>
      <c r="C50" s="174">
        <v>3379483</v>
      </c>
      <c r="D50" s="174">
        <v>685867</v>
      </c>
      <c r="E50" s="174">
        <v>2073888</v>
      </c>
      <c r="F50" s="174">
        <v>128215</v>
      </c>
      <c r="G50" s="174">
        <v>282358</v>
      </c>
      <c r="H50" s="174">
        <v>355250</v>
      </c>
      <c r="I50" s="174">
        <v>246026</v>
      </c>
      <c r="J50" s="174">
        <v>325429</v>
      </c>
      <c r="K50" s="174">
        <v>208349</v>
      </c>
      <c r="L50" s="174">
        <v>528262</v>
      </c>
      <c r="M50" s="174">
        <v>44999</v>
      </c>
      <c r="N50" s="174">
        <v>574728</v>
      </c>
      <c r="O50" s="95"/>
      <c r="P50" s="95"/>
      <c r="Q50" s="95"/>
      <c r="R50" s="95"/>
      <c r="S50" s="95"/>
      <c r="T50" s="95"/>
      <c r="U50" s="95"/>
      <c r="V50" s="95"/>
      <c r="W50" s="95"/>
      <c r="X50" s="95"/>
      <c r="Y50" s="95"/>
      <c r="Z50" s="95"/>
      <c r="AA50" s="96"/>
    </row>
    <row r="51" spans="1:27" s="71" customFormat="1" ht="20.100000000000001" customHeight="1">
      <c r="A51" s="70">
        <f>IF(B51&lt;&gt;"",COUNTA($B$19:B51),"")</f>
        <v>33</v>
      </c>
      <c r="B51" s="80" t="s">
        <v>94</v>
      </c>
      <c r="C51" s="174">
        <v>3320491</v>
      </c>
      <c r="D51" s="174">
        <v>673070</v>
      </c>
      <c r="E51" s="174">
        <v>1106512</v>
      </c>
      <c r="F51" s="174">
        <v>60590</v>
      </c>
      <c r="G51" s="174">
        <v>125567</v>
      </c>
      <c r="H51" s="174">
        <v>162349</v>
      </c>
      <c r="I51" s="174">
        <v>118327</v>
      </c>
      <c r="J51" s="174">
        <v>180869</v>
      </c>
      <c r="K51" s="174">
        <v>118646</v>
      </c>
      <c r="L51" s="174">
        <v>340165</v>
      </c>
      <c r="M51" s="174">
        <v>230268</v>
      </c>
      <c r="N51" s="174">
        <v>1310640</v>
      </c>
      <c r="O51" s="95"/>
      <c r="P51" s="95"/>
      <c r="Q51" s="95"/>
      <c r="R51" s="95"/>
      <c r="S51" s="95"/>
      <c r="T51" s="95"/>
      <c r="U51" s="95"/>
      <c r="V51" s="95"/>
      <c r="W51" s="95"/>
      <c r="X51" s="95"/>
      <c r="Y51" s="95"/>
      <c r="Z51" s="95"/>
      <c r="AA51" s="96"/>
    </row>
    <row r="52" spans="1:27" s="87" customFormat="1" ht="24.95" customHeight="1">
      <c r="A52" s="69">
        <f>IF(B52&lt;&gt;"",COUNTA($B$19:B52),"")</f>
        <v>34</v>
      </c>
      <c r="B52" s="81" t="s">
        <v>95</v>
      </c>
      <c r="C52" s="173">
        <v>3186784</v>
      </c>
      <c r="D52" s="173">
        <v>662851</v>
      </c>
      <c r="E52" s="173">
        <v>1032730</v>
      </c>
      <c r="F52" s="173">
        <v>55770</v>
      </c>
      <c r="G52" s="173">
        <v>116186</v>
      </c>
      <c r="H52" s="173">
        <v>147672</v>
      </c>
      <c r="I52" s="173">
        <v>108174</v>
      </c>
      <c r="J52" s="173">
        <v>165100</v>
      </c>
      <c r="K52" s="173">
        <v>112254</v>
      </c>
      <c r="L52" s="173">
        <v>327575</v>
      </c>
      <c r="M52" s="173">
        <v>229066</v>
      </c>
      <c r="N52" s="173">
        <v>1262136</v>
      </c>
      <c r="O52" s="97"/>
      <c r="P52" s="97"/>
      <c r="Q52" s="97"/>
      <c r="R52" s="97"/>
      <c r="S52" s="97"/>
      <c r="T52" s="97"/>
      <c r="U52" s="97"/>
      <c r="V52" s="97"/>
      <c r="W52" s="97"/>
      <c r="X52" s="97"/>
      <c r="Y52" s="97"/>
      <c r="Z52" s="97"/>
      <c r="AA52" s="98"/>
    </row>
    <row r="53" spans="1:27" s="87" customFormat="1" ht="18" customHeight="1">
      <c r="A53" s="69">
        <f>IF(B53&lt;&gt;"",COUNTA($B$19:B53),"")</f>
        <v>35</v>
      </c>
      <c r="B53" s="78" t="s">
        <v>96</v>
      </c>
      <c r="C53" s="163">
        <v>280240</v>
      </c>
      <c r="D53" s="163">
        <v>139949</v>
      </c>
      <c r="E53" s="163">
        <v>109955</v>
      </c>
      <c r="F53" s="163">
        <v>3221</v>
      </c>
      <c r="G53" s="163">
        <v>6125</v>
      </c>
      <c r="H53" s="163">
        <v>864</v>
      </c>
      <c r="I53" s="163">
        <v>8361</v>
      </c>
      <c r="J53" s="163">
        <v>22012</v>
      </c>
      <c r="K53" s="163">
        <v>21538</v>
      </c>
      <c r="L53" s="163">
        <v>47835</v>
      </c>
      <c r="M53" s="163">
        <v>4153</v>
      </c>
      <c r="N53" s="163">
        <v>26184</v>
      </c>
      <c r="O53" s="97"/>
      <c r="P53" s="97"/>
      <c r="Q53" s="97"/>
      <c r="R53" s="97"/>
      <c r="S53" s="97"/>
      <c r="T53" s="97"/>
      <c r="U53" s="97"/>
      <c r="V53" s="97"/>
      <c r="W53" s="97"/>
      <c r="X53" s="97"/>
      <c r="Y53" s="97"/>
      <c r="Z53" s="97"/>
      <c r="AA53" s="98"/>
    </row>
    <row r="54" spans="1:27" ht="11.1" customHeight="1">
      <c r="A54" s="69">
        <f>IF(B54&lt;&gt;"",COUNTA($B$19:B54),"")</f>
        <v>36</v>
      </c>
      <c r="B54" s="78" t="s">
        <v>97</v>
      </c>
      <c r="C54" s="163">
        <v>164722</v>
      </c>
      <c r="D54" s="163">
        <v>57670</v>
      </c>
      <c r="E54" s="163">
        <v>56871</v>
      </c>
      <c r="F54" s="163">
        <v>3753</v>
      </c>
      <c r="G54" s="163">
        <v>11654</v>
      </c>
      <c r="H54" s="163">
        <v>6764</v>
      </c>
      <c r="I54" s="163">
        <v>4963</v>
      </c>
      <c r="J54" s="163">
        <v>10013</v>
      </c>
      <c r="K54" s="163">
        <v>5548</v>
      </c>
      <c r="L54" s="163">
        <v>14176</v>
      </c>
      <c r="M54" s="163">
        <v>10103</v>
      </c>
      <c r="N54" s="163">
        <v>40079</v>
      </c>
    </row>
    <row r="55" spans="1:27" s="74" customFormat="1" ht="20.100000000000001" customHeight="1">
      <c r="A55" s="69" t="str">
        <f>IF(B55&lt;&gt;"",COUNTA($B$19:B55),"")</f>
        <v/>
      </c>
      <c r="B55" s="78"/>
      <c r="C55" s="240" t="s">
        <v>52</v>
      </c>
      <c r="D55" s="241"/>
      <c r="E55" s="241"/>
      <c r="F55" s="241"/>
      <c r="G55" s="241"/>
      <c r="H55" s="241"/>
      <c r="I55" s="241" t="s">
        <v>52</v>
      </c>
      <c r="J55" s="241"/>
      <c r="K55" s="241"/>
      <c r="L55" s="241"/>
      <c r="M55" s="241"/>
      <c r="N55" s="241"/>
      <c r="O55" s="93"/>
      <c r="P55" s="93"/>
      <c r="Q55" s="93"/>
      <c r="R55" s="93"/>
      <c r="S55" s="93"/>
      <c r="T55" s="93"/>
      <c r="U55" s="93"/>
      <c r="V55" s="93"/>
      <c r="W55" s="93"/>
      <c r="X55" s="93"/>
      <c r="Y55" s="93"/>
      <c r="Z55" s="93"/>
      <c r="AA55" s="93"/>
    </row>
    <row r="56" spans="1:27" s="71" customFormat="1" ht="11.1" customHeight="1">
      <c r="A56" s="69">
        <f>IF(B56&lt;&gt;"",COUNTA($B$19:B56),"")</f>
        <v>37</v>
      </c>
      <c r="B56" s="78" t="s">
        <v>69</v>
      </c>
      <c r="C56" s="170" t="s">
        <v>8</v>
      </c>
      <c r="D56" s="170" t="s">
        <v>8</v>
      </c>
      <c r="E56" s="170" t="s">
        <v>8</v>
      </c>
      <c r="F56" s="170" t="s">
        <v>8</v>
      </c>
      <c r="G56" s="170" t="s">
        <v>8</v>
      </c>
      <c r="H56" s="170" t="s">
        <v>8</v>
      </c>
      <c r="I56" s="170" t="s">
        <v>8</v>
      </c>
      <c r="J56" s="170" t="s">
        <v>8</v>
      </c>
      <c r="K56" s="170" t="s">
        <v>8</v>
      </c>
      <c r="L56" s="170" t="s">
        <v>8</v>
      </c>
      <c r="M56" s="170" t="s">
        <v>8</v>
      </c>
      <c r="N56" s="170" t="s">
        <v>8</v>
      </c>
      <c r="O56" s="95"/>
      <c r="P56" s="95"/>
      <c r="Q56" s="95"/>
      <c r="R56" s="95"/>
      <c r="S56" s="95"/>
      <c r="T56" s="95"/>
      <c r="U56" s="95"/>
      <c r="V56" s="95"/>
      <c r="W56" s="95"/>
      <c r="X56" s="95"/>
      <c r="Y56" s="95"/>
      <c r="Z56" s="95"/>
      <c r="AA56" s="96"/>
    </row>
    <row r="57" spans="1:27" s="71" customFormat="1" ht="11.1" customHeight="1">
      <c r="A57" s="69">
        <f>IF(B57&lt;&gt;"",COUNTA($B$19:B57),"")</f>
        <v>38</v>
      </c>
      <c r="B57" s="78" t="s">
        <v>70</v>
      </c>
      <c r="C57" s="170">
        <v>0.18</v>
      </c>
      <c r="D57" s="170" t="s">
        <v>8</v>
      </c>
      <c r="E57" s="170">
        <v>0.22</v>
      </c>
      <c r="F57" s="170" t="s">
        <v>8</v>
      </c>
      <c r="G57" s="170">
        <v>0.18</v>
      </c>
      <c r="H57" s="170">
        <v>0.99</v>
      </c>
      <c r="I57" s="170">
        <v>0.08</v>
      </c>
      <c r="J57" s="170" t="s">
        <v>8</v>
      </c>
      <c r="K57" s="170" t="s">
        <v>8</v>
      </c>
      <c r="L57" s="170" t="s">
        <v>8</v>
      </c>
      <c r="M57" s="170" t="s">
        <v>8</v>
      </c>
      <c r="N57" s="170" t="s">
        <v>8</v>
      </c>
      <c r="O57" s="95"/>
      <c r="P57" s="95"/>
      <c r="Q57" s="95"/>
      <c r="R57" s="95"/>
      <c r="S57" s="95"/>
      <c r="T57" s="95"/>
      <c r="U57" s="95"/>
      <c r="V57" s="95"/>
      <c r="W57" s="95"/>
      <c r="X57" s="95"/>
      <c r="Y57" s="95"/>
      <c r="Z57" s="95"/>
      <c r="AA57" s="96"/>
    </row>
    <row r="58" spans="1:27" s="71" customFormat="1" ht="21.6" customHeight="1">
      <c r="A58" s="69">
        <f>IF(B58&lt;&gt;"",COUNTA($B$19:B58),"")</f>
        <v>39</v>
      </c>
      <c r="B58" s="79" t="s">
        <v>626</v>
      </c>
      <c r="C58" s="170" t="s">
        <v>8</v>
      </c>
      <c r="D58" s="170" t="s">
        <v>8</v>
      </c>
      <c r="E58" s="170" t="s">
        <v>8</v>
      </c>
      <c r="F58" s="170" t="s">
        <v>8</v>
      </c>
      <c r="G58" s="170" t="s">
        <v>8</v>
      </c>
      <c r="H58" s="170" t="s">
        <v>8</v>
      </c>
      <c r="I58" s="170" t="s">
        <v>8</v>
      </c>
      <c r="J58" s="170" t="s">
        <v>8</v>
      </c>
      <c r="K58" s="170" t="s">
        <v>8</v>
      </c>
      <c r="L58" s="170" t="s">
        <v>8</v>
      </c>
      <c r="M58" s="170" t="s">
        <v>8</v>
      </c>
      <c r="N58" s="170" t="s">
        <v>8</v>
      </c>
      <c r="O58" s="95"/>
      <c r="P58" s="95"/>
      <c r="Q58" s="95"/>
      <c r="R58" s="95"/>
      <c r="S58" s="95"/>
      <c r="T58" s="95"/>
      <c r="U58" s="95"/>
      <c r="V58" s="95"/>
      <c r="W58" s="95"/>
      <c r="X58" s="95"/>
      <c r="Y58" s="95"/>
      <c r="Z58" s="95"/>
      <c r="AA58" s="96"/>
    </row>
    <row r="59" spans="1:27" s="71" customFormat="1" ht="11.1" customHeight="1">
      <c r="A59" s="69">
        <f>IF(B59&lt;&gt;"",COUNTA($B$19:B59),"")</f>
        <v>40</v>
      </c>
      <c r="B59" s="78" t="s">
        <v>71</v>
      </c>
      <c r="C59" s="170">
        <v>21.49</v>
      </c>
      <c r="D59" s="170">
        <v>28.79</v>
      </c>
      <c r="E59" s="170">
        <v>11.66</v>
      </c>
      <c r="F59" s="170">
        <v>8.27</v>
      </c>
      <c r="G59" s="170">
        <v>7.72</v>
      </c>
      <c r="H59" s="170">
        <v>8.06</v>
      </c>
      <c r="I59" s="170">
        <v>8.9499999999999993</v>
      </c>
      <c r="J59" s="170">
        <v>12.4</v>
      </c>
      <c r="K59" s="170">
        <v>19.52</v>
      </c>
      <c r="L59" s="170">
        <v>15.51</v>
      </c>
      <c r="M59" s="170">
        <v>0.3</v>
      </c>
      <c r="N59" s="170">
        <v>7.92</v>
      </c>
      <c r="O59" s="95"/>
      <c r="P59" s="95"/>
      <c r="Q59" s="95"/>
      <c r="R59" s="95"/>
      <c r="S59" s="95"/>
      <c r="T59" s="95"/>
      <c r="U59" s="95"/>
      <c r="V59" s="95"/>
      <c r="W59" s="95"/>
      <c r="X59" s="95"/>
      <c r="Y59" s="95"/>
      <c r="Z59" s="95"/>
      <c r="AA59" s="96"/>
    </row>
    <row r="60" spans="1:27" s="71" customFormat="1" ht="11.1" customHeight="1">
      <c r="A60" s="69">
        <f>IF(B60&lt;&gt;"",COUNTA($B$19:B60),"")</f>
        <v>41</v>
      </c>
      <c r="B60" s="78" t="s">
        <v>72</v>
      </c>
      <c r="C60" s="170">
        <v>606.48</v>
      </c>
      <c r="D60" s="170">
        <v>3.67</v>
      </c>
      <c r="E60" s="170">
        <v>746.63</v>
      </c>
      <c r="F60" s="170">
        <v>834.92</v>
      </c>
      <c r="G60" s="170">
        <v>904.14</v>
      </c>
      <c r="H60" s="170">
        <v>798.36</v>
      </c>
      <c r="I60" s="170">
        <v>751.66</v>
      </c>
      <c r="J60" s="170">
        <v>704.57</v>
      </c>
      <c r="K60" s="170">
        <v>680.24</v>
      </c>
      <c r="L60" s="170">
        <v>640.96</v>
      </c>
      <c r="M60" s="170">
        <v>5.21</v>
      </c>
      <c r="N60" s="170">
        <v>7.0000000000000007E-2</v>
      </c>
      <c r="O60" s="95"/>
      <c r="P60" s="95"/>
      <c r="Q60" s="95"/>
      <c r="R60" s="95"/>
      <c r="S60" s="95"/>
      <c r="T60" s="95"/>
      <c r="U60" s="95"/>
      <c r="V60" s="95"/>
      <c r="W60" s="95"/>
      <c r="X60" s="95"/>
      <c r="Y60" s="95"/>
      <c r="Z60" s="95"/>
      <c r="AA60" s="96"/>
    </row>
    <row r="61" spans="1:27" s="71" customFormat="1" ht="11.1" customHeight="1">
      <c r="A61" s="69">
        <f>IF(B61&lt;&gt;"",COUNTA($B$19:B61),"")</f>
        <v>42</v>
      </c>
      <c r="B61" s="78" t="s">
        <v>73</v>
      </c>
      <c r="C61" s="170">
        <v>597.53</v>
      </c>
      <c r="D61" s="170" t="s">
        <v>8</v>
      </c>
      <c r="E61" s="170">
        <v>2.2200000000000002</v>
      </c>
      <c r="F61" s="170">
        <v>1.73</v>
      </c>
      <c r="G61" s="170">
        <v>1.2</v>
      </c>
      <c r="H61" s="170">
        <v>1.68</v>
      </c>
      <c r="I61" s="170">
        <v>1.6</v>
      </c>
      <c r="J61" s="170">
        <v>8.6</v>
      </c>
      <c r="K61" s="170">
        <v>0.46</v>
      </c>
      <c r="L61" s="170" t="s">
        <v>8</v>
      </c>
      <c r="M61" s="170">
        <v>248.14</v>
      </c>
      <c r="N61" s="170">
        <v>589.49</v>
      </c>
      <c r="O61" s="95"/>
      <c r="P61" s="95"/>
      <c r="Q61" s="95"/>
      <c r="R61" s="95"/>
      <c r="S61" s="95"/>
      <c r="T61" s="95"/>
      <c r="U61" s="95"/>
      <c r="V61" s="95"/>
      <c r="W61" s="95"/>
      <c r="X61" s="95"/>
      <c r="Y61" s="95"/>
      <c r="Z61" s="95"/>
      <c r="AA61" s="96"/>
    </row>
    <row r="62" spans="1:27" s="71" customFormat="1" ht="20.100000000000001" customHeight="1">
      <c r="A62" s="70">
        <f>IF(B62&lt;&gt;"",COUNTA($B$19:B62),"")</f>
        <v>43</v>
      </c>
      <c r="B62" s="80" t="s">
        <v>74</v>
      </c>
      <c r="C62" s="171">
        <v>30.62</v>
      </c>
      <c r="D62" s="171">
        <v>32.46</v>
      </c>
      <c r="E62" s="171">
        <v>756.29</v>
      </c>
      <c r="F62" s="171">
        <v>841.46</v>
      </c>
      <c r="G62" s="171">
        <v>910.84</v>
      </c>
      <c r="H62" s="171">
        <v>805.73</v>
      </c>
      <c r="I62" s="171">
        <v>759.1</v>
      </c>
      <c r="J62" s="171">
        <v>708.37</v>
      </c>
      <c r="K62" s="171">
        <v>699.3</v>
      </c>
      <c r="L62" s="171">
        <v>656.47</v>
      </c>
      <c r="M62" s="171">
        <v>-242.64</v>
      </c>
      <c r="N62" s="171">
        <v>-581.5</v>
      </c>
      <c r="O62" s="95"/>
      <c r="P62" s="95"/>
      <c r="Q62" s="95"/>
      <c r="R62" s="95"/>
      <c r="S62" s="95"/>
      <c r="T62" s="95"/>
      <c r="U62" s="95"/>
      <c r="V62" s="95"/>
      <c r="W62" s="95"/>
      <c r="X62" s="95"/>
      <c r="Y62" s="95"/>
      <c r="Z62" s="95"/>
      <c r="AA62" s="96"/>
    </row>
    <row r="63" spans="1:27" s="71" customFormat="1" ht="21.6" customHeight="1">
      <c r="A63" s="69">
        <f>IF(B63&lt;&gt;"",COUNTA($B$19:B63),"")</f>
        <v>44</v>
      </c>
      <c r="B63" s="79" t="s">
        <v>75</v>
      </c>
      <c r="C63" s="170" t="s">
        <v>8</v>
      </c>
      <c r="D63" s="170" t="s">
        <v>8</v>
      </c>
      <c r="E63" s="170" t="s">
        <v>8</v>
      </c>
      <c r="F63" s="170" t="s">
        <v>8</v>
      </c>
      <c r="G63" s="170" t="s">
        <v>8</v>
      </c>
      <c r="H63" s="170" t="s">
        <v>8</v>
      </c>
      <c r="I63" s="170" t="s">
        <v>8</v>
      </c>
      <c r="J63" s="170" t="s">
        <v>8</v>
      </c>
      <c r="K63" s="170" t="s">
        <v>8</v>
      </c>
      <c r="L63" s="170" t="s">
        <v>8</v>
      </c>
      <c r="M63" s="170" t="s">
        <v>8</v>
      </c>
      <c r="N63" s="170" t="s">
        <v>8</v>
      </c>
      <c r="O63" s="95"/>
      <c r="P63" s="95"/>
      <c r="Q63" s="95"/>
      <c r="R63" s="95"/>
      <c r="S63" s="95"/>
      <c r="T63" s="95"/>
      <c r="U63" s="95"/>
      <c r="V63" s="95"/>
      <c r="W63" s="95"/>
      <c r="X63" s="95"/>
      <c r="Y63" s="95"/>
      <c r="Z63" s="95"/>
      <c r="AA63" s="96"/>
    </row>
    <row r="64" spans="1:27" s="71" customFormat="1" ht="11.1" customHeight="1">
      <c r="A64" s="69">
        <f>IF(B64&lt;&gt;"",COUNTA($B$19:B64),"")</f>
        <v>45</v>
      </c>
      <c r="B64" s="78" t="s">
        <v>76</v>
      </c>
      <c r="C64" s="170" t="s">
        <v>8</v>
      </c>
      <c r="D64" s="170" t="s">
        <v>8</v>
      </c>
      <c r="E64" s="170" t="s">
        <v>8</v>
      </c>
      <c r="F64" s="170" t="s">
        <v>8</v>
      </c>
      <c r="G64" s="170" t="s">
        <v>8</v>
      </c>
      <c r="H64" s="170" t="s">
        <v>8</v>
      </c>
      <c r="I64" s="170" t="s">
        <v>8</v>
      </c>
      <c r="J64" s="170" t="s">
        <v>8</v>
      </c>
      <c r="K64" s="170" t="s">
        <v>8</v>
      </c>
      <c r="L64" s="170" t="s">
        <v>8</v>
      </c>
      <c r="M64" s="170" t="s">
        <v>8</v>
      </c>
      <c r="N64" s="170" t="s">
        <v>8</v>
      </c>
      <c r="O64" s="95"/>
      <c r="P64" s="95"/>
      <c r="Q64" s="95"/>
      <c r="R64" s="95"/>
      <c r="S64" s="95"/>
      <c r="T64" s="95"/>
      <c r="U64" s="95"/>
      <c r="V64" s="95"/>
      <c r="W64" s="95"/>
      <c r="X64" s="95"/>
      <c r="Y64" s="95"/>
      <c r="Z64" s="95"/>
      <c r="AA64" s="96"/>
    </row>
    <row r="65" spans="1:27" s="71" customFormat="1" ht="11.1" customHeight="1">
      <c r="A65" s="69">
        <f>IF(B65&lt;&gt;"",COUNTA($B$19:B65),"")</f>
        <v>46</v>
      </c>
      <c r="B65" s="78" t="s">
        <v>77</v>
      </c>
      <c r="C65" s="170">
        <v>0.18</v>
      </c>
      <c r="D65" s="170" t="s">
        <v>8</v>
      </c>
      <c r="E65" s="170" t="s">
        <v>8</v>
      </c>
      <c r="F65" s="170">
        <v>0.02</v>
      </c>
      <c r="G65" s="170" t="s">
        <v>8</v>
      </c>
      <c r="H65" s="170" t="s">
        <v>8</v>
      </c>
      <c r="I65" s="170" t="s">
        <v>8</v>
      </c>
      <c r="J65" s="170" t="s">
        <v>8</v>
      </c>
      <c r="K65" s="170" t="s">
        <v>8</v>
      </c>
      <c r="L65" s="170" t="s">
        <v>8</v>
      </c>
      <c r="M65" s="170">
        <v>0.38</v>
      </c>
      <c r="N65" s="170" t="s">
        <v>8</v>
      </c>
      <c r="O65" s="95"/>
      <c r="P65" s="95"/>
      <c r="Q65" s="95"/>
      <c r="R65" s="95"/>
      <c r="S65" s="95"/>
      <c r="T65" s="95"/>
      <c r="U65" s="95"/>
      <c r="V65" s="95"/>
      <c r="W65" s="95"/>
      <c r="X65" s="95"/>
      <c r="Y65" s="95"/>
      <c r="Z65" s="95"/>
      <c r="AA65" s="96"/>
    </row>
    <row r="66" spans="1:27" s="71" customFormat="1" ht="11.1" customHeight="1">
      <c r="A66" s="69">
        <f>IF(B66&lt;&gt;"",COUNTA($B$19:B66),"")</f>
        <v>47</v>
      </c>
      <c r="B66" s="78" t="s">
        <v>78</v>
      </c>
      <c r="C66" s="170">
        <v>7.76</v>
      </c>
      <c r="D66" s="170">
        <v>9.82</v>
      </c>
      <c r="E66" s="170">
        <v>3.91</v>
      </c>
      <c r="F66" s="170">
        <v>2.2200000000000002</v>
      </c>
      <c r="G66" s="170">
        <v>11.06</v>
      </c>
      <c r="H66" s="170">
        <v>4.22</v>
      </c>
      <c r="I66" s="170">
        <v>0.04</v>
      </c>
      <c r="J66" s="170">
        <v>0.14000000000000001</v>
      </c>
      <c r="K66" s="170">
        <v>0.39</v>
      </c>
      <c r="L66" s="170">
        <v>6.41</v>
      </c>
      <c r="M66" s="170" t="s">
        <v>8</v>
      </c>
      <c r="N66" s="170">
        <v>3.37</v>
      </c>
      <c r="O66" s="95"/>
      <c r="P66" s="95"/>
      <c r="Q66" s="95"/>
      <c r="R66" s="95"/>
      <c r="S66" s="95"/>
      <c r="T66" s="95"/>
      <c r="U66" s="95"/>
      <c r="V66" s="95"/>
      <c r="W66" s="95"/>
      <c r="X66" s="95"/>
      <c r="Y66" s="95"/>
      <c r="Z66" s="95"/>
      <c r="AA66" s="96"/>
    </row>
    <row r="67" spans="1:27" s="71" customFormat="1" ht="11.1" customHeight="1">
      <c r="A67" s="69">
        <f>IF(B67&lt;&gt;"",COUNTA($B$19:B67),"")</f>
        <v>48</v>
      </c>
      <c r="B67" s="78" t="s">
        <v>73</v>
      </c>
      <c r="C67" s="170">
        <v>1.1200000000000001</v>
      </c>
      <c r="D67" s="170" t="s">
        <v>8</v>
      </c>
      <c r="E67" s="170">
        <v>0.22</v>
      </c>
      <c r="F67" s="170">
        <v>0.02</v>
      </c>
      <c r="G67" s="170">
        <v>1.67</v>
      </c>
      <c r="H67" s="170" t="s">
        <v>8</v>
      </c>
      <c r="I67" s="170" t="s">
        <v>8</v>
      </c>
      <c r="J67" s="170" t="s">
        <v>8</v>
      </c>
      <c r="K67" s="170" t="s">
        <v>8</v>
      </c>
      <c r="L67" s="170" t="s">
        <v>8</v>
      </c>
      <c r="M67" s="170">
        <v>1.95</v>
      </c>
      <c r="N67" s="170" t="s">
        <v>8</v>
      </c>
      <c r="O67" s="95"/>
      <c r="P67" s="95"/>
      <c r="Q67" s="95"/>
      <c r="R67" s="95"/>
      <c r="S67" s="95"/>
      <c r="T67" s="95"/>
      <c r="U67" s="95"/>
      <c r="V67" s="95"/>
      <c r="W67" s="95"/>
      <c r="X67" s="95"/>
      <c r="Y67" s="95"/>
      <c r="Z67" s="95"/>
      <c r="AA67" s="96"/>
    </row>
    <row r="68" spans="1:27" s="71" customFormat="1" ht="20.100000000000001" customHeight="1">
      <c r="A68" s="70">
        <f>IF(B68&lt;&gt;"",COUNTA($B$19:B68),"")</f>
        <v>49</v>
      </c>
      <c r="B68" s="80" t="s">
        <v>79</v>
      </c>
      <c r="C68" s="171">
        <v>6.83</v>
      </c>
      <c r="D68" s="171">
        <v>9.82</v>
      </c>
      <c r="E68" s="171">
        <v>3.68</v>
      </c>
      <c r="F68" s="171">
        <v>2.2200000000000002</v>
      </c>
      <c r="G68" s="171">
        <v>9.39</v>
      </c>
      <c r="H68" s="171">
        <v>4.22</v>
      </c>
      <c r="I68" s="171">
        <v>0.04</v>
      </c>
      <c r="J68" s="171">
        <v>0.14000000000000001</v>
      </c>
      <c r="K68" s="171">
        <v>0.39</v>
      </c>
      <c r="L68" s="171">
        <v>6.41</v>
      </c>
      <c r="M68" s="171">
        <v>-1.57</v>
      </c>
      <c r="N68" s="171">
        <v>3.37</v>
      </c>
      <c r="O68" s="95"/>
      <c r="P68" s="95"/>
      <c r="Q68" s="95"/>
      <c r="R68" s="95"/>
      <c r="S68" s="95"/>
      <c r="T68" s="95"/>
      <c r="U68" s="95"/>
      <c r="V68" s="95"/>
      <c r="W68" s="95"/>
      <c r="X68" s="95"/>
      <c r="Y68" s="95"/>
      <c r="Z68" s="95"/>
      <c r="AA68" s="96"/>
    </row>
    <row r="69" spans="1:27" s="71" customFormat="1" ht="20.100000000000001" customHeight="1">
      <c r="A69" s="70">
        <f>IF(B69&lt;&gt;"",COUNTA($B$19:B69),"")</f>
        <v>50</v>
      </c>
      <c r="B69" s="80" t="s">
        <v>80</v>
      </c>
      <c r="C69" s="171">
        <v>37.44</v>
      </c>
      <c r="D69" s="171">
        <v>42.28</v>
      </c>
      <c r="E69" s="171">
        <v>759.97</v>
      </c>
      <c r="F69" s="171">
        <v>843.68</v>
      </c>
      <c r="G69" s="171">
        <v>920.23</v>
      </c>
      <c r="H69" s="171">
        <v>809.96</v>
      </c>
      <c r="I69" s="171">
        <v>759.13</v>
      </c>
      <c r="J69" s="171">
        <v>708.5</v>
      </c>
      <c r="K69" s="171">
        <v>699.69</v>
      </c>
      <c r="L69" s="171">
        <v>662.88</v>
      </c>
      <c r="M69" s="171">
        <v>-244.21</v>
      </c>
      <c r="N69" s="171">
        <v>-578.13</v>
      </c>
      <c r="O69" s="95"/>
      <c r="P69" s="95"/>
      <c r="Q69" s="95"/>
      <c r="R69" s="95"/>
      <c r="S69" s="95"/>
      <c r="T69" s="95"/>
      <c r="U69" s="95"/>
      <c r="V69" s="95"/>
      <c r="W69" s="95"/>
      <c r="X69" s="95"/>
      <c r="Y69" s="95"/>
      <c r="Z69" s="95"/>
      <c r="AA69" s="96"/>
    </row>
    <row r="70" spans="1:27" s="71" customFormat="1" ht="11.1" customHeight="1">
      <c r="A70" s="69">
        <f>IF(B70&lt;&gt;"",COUNTA($B$19:B70),"")</f>
        <v>51</v>
      </c>
      <c r="B70" s="78" t="s">
        <v>81</v>
      </c>
      <c r="C70" s="170">
        <v>1124.81</v>
      </c>
      <c r="D70" s="170">
        <v>1301.9000000000001</v>
      </c>
      <c r="E70" s="170">
        <v>1082.71</v>
      </c>
      <c r="F70" s="170">
        <v>968.09</v>
      </c>
      <c r="G70" s="170">
        <v>1093.6500000000001</v>
      </c>
      <c r="H70" s="170">
        <v>1048.3</v>
      </c>
      <c r="I70" s="170">
        <v>1001.07</v>
      </c>
      <c r="J70" s="170">
        <v>1134.24</v>
      </c>
      <c r="K70" s="170">
        <v>988.82</v>
      </c>
      <c r="L70" s="170">
        <v>1191.1500000000001</v>
      </c>
      <c r="M70" s="170" t="s">
        <v>8</v>
      </c>
      <c r="N70" s="170" t="s">
        <v>8</v>
      </c>
      <c r="O70" s="95"/>
      <c r="P70" s="95"/>
      <c r="Q70" s="95"/>
      <c r="R70" s="95"/>
      <c r="S70" s="95"/>
      <c r="T70" s="95"/>
      <c r="U70" s="95"/>
      <c r="V70" s="95"/>
      <c r="W70" s="95"/>
      <c r="X70" s="95"/>
      <c r="Y70" s="95"/>
      <c r="Z70" s="95"/>
      <c r="AA70" s="96"/>
    </row>
    <row r="71" spans="1:27" s="71" customFormat="1" ht="11.1" customHeight="1">
      <c r="A71" s="69">
        <f>IF(B71&lt;&gt;"",COUNTA($B$19:B71),"")</f>
        <v>52</v>
      </c>
      <c r="B71" s="78" t="s">
        <v>82</v>
      </c>
      <c r="C71" s="170">
        <v>386.85</v>
      </c>
      <c r="D71" s="170">
        <v>427.83</v>
      </c>
      <c r="E71" s="170">
        <v>377.11</v>
      </c>
      <c r="F71" s="170">
        <v>364.96</v>
      </c>
      <c r="G71" s="170">
        <v>384.58</v>
      </c>
      <c r="H71" s="170">
        <v>415.27</v>
      </c>
      <c r="I71" s="170">
        <v>375.59</v>
      </c>
      <c r="J71" s="170">
        <v>360.9</v>
      </c>
      <c r="K71" s="170">
        <v>335.05</v>
      </c>
      <c r="L71" s="170">
        <v>375.58</v>
      </c>
      <c r="M71" s="170" t="s">
        <v>8</v>
      </c>
      <c r="N71" s="170" t="s">
        <v>8</v>
      </c>
      <c r="O71" s="95"/>
      <c r="P71" s="95"/>
      <c r="Q71" s="95"/>
      <c r="R71" s="95"/>
      <c r="S71" s="95"/>
      <c r="T71" s="95"/>
      <c r="U71" s="95"/>
      <c r="V71" s="95"/>
      <c r="W71" s="95"/>
      <c r="X71" s="95"/>
      <c r="Y71" s="95"/>
      <c r="Z71" s="95"/>
      <c r="AA71" s="96"/>
    </row>
    <row r="72" spans="1:27" s="71" customFormat="1" ht="11.1" customHeight="1">
      <c r="A72" s="69">
        <f>IF(B72&lt;&gt;"",COUNTA($B$19:B72),"")</f>
        <v>53</v>
      </c>
      <c r="B72" s="78" t="s">
        <v>98</v>
      </c>
      <c r="C72" s="170">
        <v>501.56</v>
      </c>
      <c r="D72" s="170">
        <v>608.66999999999996</v>
      </c>
      <c r="E72" s="170">
        <v>476.09</v>
      </c>
      <c r="F72" s="170">
        <v>394.4</v>
      </c>
      <c r="G72" s="170">
        <v>481.52</v>
      </c>
      <c r="H72" s="170">
        <v>407.21</v>
      </c>
      <c r="I72" s="170">
        <v>419.59</v>
      </c>
      <c r="J72" s="170">
        <v>528.73</v>
      </c>
      <c r="K72" s="170">
        <v>450.22</v>
      </c>
      <c r="L72" s="170">
        <v>561.04</v>
      </c>
      <c r="M72" s="170" t="s">
        <v>8</v>
      </c>
      <c r="N72" s="170" t="s">
        <v>8</v>
      </c>
      <c r="O72" s="95"/>
      <c r="P72" s="95"/>
      <c r="Q72" s="95"/>
      <c r="R72" s="95"/>
      <c r="S72" s="95"/>
      <c r="T72" s="95"/>
      <c r="U72" s="95"/>
      <c r="V72" s="95"/>
      <c r="W72" s="95"/>
      <c r="X72" s="95"/>
      <c r="Y72" s="95"/>
      <c r="Z72" s="95"/>
      <c r="AA72" s="96"/>
    </row>
    <row r="73" spans="1:27" s="71" customFormat="1" ht="11.1" customHeight="1">
      <c r="A73" s="69">
        <f>IF(B73&lt;&gt;"",COUNTA($B$19:B73),"")</f>
        <v>54</v>
      </c>
      <c r="B73" s="78" t="s">
        <v>99</v>
      </c>
      <c r="C73" s="170">
        <v>137.91</v>
      </c>
      <c r="D73" s="170">
        <v>137.69999999999999</v>
      </c>
      <c r="E73" s="170">
        <v>137.96</v>
      </c>
      <c r="F73" s="170">
        <v>154.97999999999999</v>
      </c>
      <c r="G73" s="170">
        <v>149.99</v>
      </c>
      <c r="H73" s="170">
        <v>140.18</v>
      </c>
      <c r="I73" s="170">
        <v>131.38</v>
      </c>
      <c r="J73" s="170">
        <v>144.02000000000001</v>
      </c>
      <c r="K73" s="170">
        <v>118.31</v>
      </c>
      <c r="L73" s="170">
        <v>132.49</v>
      </c>
      <c r="M73" s="170" t="s">
        <v>8</v>
      </c>
      <c r="N73" s="170" t="s">
        <v>8</v>
      </c>
      <c r="O73" s="95"/>
      <c r="P73" s="95"/>
      <c r="Q73" s="95"/>
      <c r="R73" s="95"/>
      <c r="S73" s="95"/>
      <c r="T73" s="95"/>
      <c r="U73" s="95"/>
      <c r="V73" s="95"/>
      <c r="W73" s="95"/>
      <c r="X73" s="95"/>
      <c r="Y73" s="95"/>
      <c r="Z73" s="95"/>
      <c r="AA73" s="96"/>
    </row>
    <row r="74" spans="1:27" s="71" customFormat="1" ht="11.1" customHeight="1">
      <c r="A74" s="69">
        <f>IF(B74&lt;&gt;"",COUNTA($B$19:B74),"")</f>
        <v>55</v>
      </c>
      <c r="B74" s="78" t="s">
        <v>26</v>
      </c>
      <c r="C74" s="170">
        <v>651.16999999999996</v>
      </c>
      <c r="D74" s="170">
        <v>663.33</v>
      </c>
      <c r="E74" s="170">
        <v>402.61</v>
      </c>
      <c r="F74" s="170">
        <v>454.69</v>
      </c>
      <c r="G74" s="170">
        <v>416.69</v>
      </c>
      <c r="H74" s="170">
        <v>329.7</v>
      </c>
      <c r="I74" s="170">
        <v>339.52</v>
      </c>
      <c r="J74" s="170">
        <v>322.68</v>
      </c>
      <c r="K74" s="170">
        <v>504.66</v>
      </c>
      <c r="L74" s="170">
        <v>489.42</v>
      </c>
      <c r="M74" s="170" t="s">
        <v>8</v>
      </c>
      <c r="N74" s="170">
        <v>245.67</v>
      </c>
      <c r="O74" s="95"/>
      <c r="P74" s="95"/>
      <c r="Q74" s="95"/>
      <c r="R74" s="95"/>
      <c r="S74" s="95"/>
      <c r="T74" s="95"/>
      <c r="U74" s="95"/>
      <c r="V74" s="95"/>
      <c r="W74" s="95"/>
      <c r="X74" s="95"/>
      <c r="Y74" s="95"/>
      <c r="Z74" s="95"/>
      <c r="AA74" s="96"/>
    </row>
    <row r="75" spans="1:27" s="71" customFormat="1" ht="21.6" customHeight="1">
      <c r="A75" s="69">
        <f>IF(B75&lt;&gt;"",COUNTA($B$19:B75),"")</f>
        <v>56</v>
      </c>
      <c r="B75" s="79" t="s">
        <v>83</v>
      </c>
      <c r="C75" s="170">
        <v>236.98</v>
      </c>
      <c r="D75" s="170">
        <v>225.52</v>
      </c>
      <c r="E75" s="170">
        <v>43.83</v>
      </c>
      <c r="F75" s="170">
        <v>66.180000000000007</v>
      </c>
      <c r="G75" s="170">
        <v>24.08</v>
      </c>
      <c r="H75" s="170">
        <v>20.58</v>
      </c>
      <c r="I75" s="170">
        <v>39.86</v>
      </c>
      <c r="J75" s="170">
        <v>35.06</v>
      </c>
      <c r="K75" s="170">
        <v>44.34</v>
      </c>
      <c r="L75" s="170">
        <v>77.319999999999993</v>
      </c>
      <c r="M75" s="170">
        <v>56.91</v>
      </c>
      <c r="N75" s="170">
        <v>161.96</v>
      </c>
      <c r="O75" s="95"/>
      <c r="P75" s="95"/>
      <c r="Q75" s="95"/>
      <c r="R75" s="95"/>
      <c r="S75" s="95"/>
      <c r="T75" s="95"/>
      <c r="U75" s="95"/>
      <c r="V75" s="95"/>
      <c r="W75" s="95"/>
      <c r="X75" s="95"/>
      <c r="Y75" s="95"/>
      <c r="Z75" s="95"/>
      <c r="AA75" s="96"/>
    </row>
    <row r="76" spans="1:27" s="71" customFormat="1" ht="21.6" customHeight="1">
      <c r="A76" s="69">
        <f>IF(B76&lt;&gt;"",COUNTA($B$19:B76),"")</f>
        <v>57</v>
      </c>
      <c r="B76" s="79" t="s">
        <v>84</v>
      </c>
      <c r="C76" s="170" t="s">
        <v>8</v>
      </c>
      <c r="D76" s="170" t="s">
        <v>8</v>
      </c>
      <c r="E76" s="170" t="s">
        <v>8</v>
      </c>
      <c r="F76" s="170" t="s">
        <v>8</v>
      </c>
      <c r="G76" s="170" t="s">
        <v>8</v>
      </c>
      <c r="H76" s="170" t="s">
        <v>8</v>
      </c>
      <c r="I76" s="170" t="s">
        <v>8</v>
      </c>
      <c r="J76" s="170" t="s">
        <v>8</v>
      </c>
      <c r="K76" s="170" t="s">
        <v>8</v>
      </c>
      <c r="L76" s="170" t="s">
        <v>8</v>
      </c>
      <c r="M76" s="170" t="s">
        <v>8</v>
      </c>
      <c r="N76" s="170" t="s">
        <v>8</v>
      </c>
      <c r="O76" s="95"/>
      <c r="P76" s="95"/>
      <c r="Q76" s="95"/>
      <c r="R76" s="95"/>
      <c r="S76" s="95"/>
      <c r="T76" s="95"/>
      <c r="U76" s="95"/>
      <c r="V76" s="95"/>
      <c r="W76" s="95"/>
      <c r="X76" s="95"/>
      <c r="Y76" s="95"/>
      <c r="Z76" s="95"/>
      <c r="AA76" s="96"/>
    </row>
    <row r="77" spans="1:27" s="71" customFormat="1" ht="21.6" customHeight="1">
      <c r="A77" s="69">
        <f>IF(B77&lt;&gt;"",COUNTA($B$19:B77),"")</f>
        <v>58</v>
      </c>
      <c r="B77" s="79" t="s">
        <v>85</v>
      </c>
      <c r="C77" s="170" t="s">
        <v>8</v>
      </c>
      <c r="D77" s="170" t="s">
        <v>8</v>
      </c>
      <c r="E77" s="170" t="s">
        <v>8</v>
      </c>
      <c r="F77" s="170" t="s">
        <v>8</v>
      </c>
      <c r="G77" s="170" t="s">
        <v>8</v>
      </c>
      <c r="H77" s="170" t="s">
        <v>8</v>
      </c>
      <c r="I77" s="170" t="s">
        <v>8</v>
      </c>
      <c r="J77" s="170" t="s">
        <v>8</v>
      </c>
      <c r="K77" s="170" t="s">
        <v>8</v>
      </c>
      <c r="L77" s="170" t="s">
        <v>8</v>
      </c>
      <c r="M77" s="170" t="s">
        <v>8</v>
      </c>
      <c r="N77" s="170" t="s">
        <v>8</v>
      </c>
      <c r="O77" s="95"/>
      <c r="P77" s="95"/>
      <c r="Q77" s="95"/>
      <c r="R77" s="95"/>
      <c r="S77" s="95"/>
      <c r="T77" s="95"/>
      <c r="U77" s="95"/>
      <c r="V77" s="95"/>
      <c r="W77" s="95"/>
      <c r="X77" s="95"/>
      <c r="Y77" s="95"/>
      <c r="Z77" s="95"/>
      <c r="AA77" s="96"/>
    </row>
    <row r="78" spans="1:27" s="71" customFormat="1" ht="11.1" customHeight="1">
      <c r="A78" s="69">
        <f>IF(B78&lt;&gt;"",COUNTA($B$19:B78),"")</f>
        <v>59</v>
      </c>
      <c r="B78" s="78" t="s">
        <v>86</v>
      </c>
      <c r="C78" s="170" t="s">
        <v>8</v>
      </c>
      <c r="D78" s="170" t="s">
        <v>8</v>
      </c>
      <c r="E78" s="170" t="s">
        <v>8</v>
      </c>
      <c r="F78" s="170" t="s">
        <v>8</v>
      </c>
      <c r="G78" s="170" t="s">
        <v>8</v>
      </c>
      <c r="H78" s="170" t="s">
        <v>8</v>
      </c>
      <c r="I78" s="170" t="s">
        <v>8</v>
      </c>
      <c r="J78" s="170" t="s">
        <v>8</v>
      </c>
      <c r="K78" s="170" t="s">
        <v>8</v>
      </c>
      <c r="L78" s="170" t="s">
        <v>8</v>
      </c>
      <c r="M78" s="170" t="s">
        <v>8</v>
      </c>
      <c r="N78" s="170" t="s">
        <v>8</v>
      </c>
      <c r="O78" s="95"/>
      <c r="P78" s="95"/>
      <c r="Q78" s="95"/>
      <c r="R78" s="95"/>
      <c r="S78" s="95"/>
      <c r="T78" s="95"/>
      <c r="U78" s="95"/>
      <c r="V78" s="95"/>
      <c r="W78" s="95"/>
      <c r="X78" s="95"/>
      <c r="Y78" s="95"/>
      <c r="Z78" s="95"/>
      <c r="AA78" s="96"/>
    </row>
    <row r="79" spans="1:27" s="71" customFormat="1" ht="11.1" customHeight="1">
      <c r="A79" s="69">
        <f>IF(B79&lt;&gt;"",COUNTA($B$19:B79),"")</f>
        <v>60</v>
      </c>
      <c r="B79" s="78" t="s">
        <v>87</v>
      </c>
      <c r="C79" s="170">
        <v>637.80999999999995</v>
      </c>
      <c r="D79" s="170">
        <v>31.86</v>
      </c>
      <c r="E79" s="170">
        <v>40.67</v>
      </c>
      <c r="F79" s="170">
        <v>50</v>
      </c>
      <c r="G79" s="170">
        <v>59.54</v>
      </c>
      <c r="H79" s="170">
        <v>28.88</v>
      </c>
      <c r="I79" s="170">
        <v>23.31</v>
      </c>
      <c r="J79" s="170">
        <v>34.17</v>
      </c>
      <c r="K79" s="170">
        <v>37.54</v>
      </c>
      <c r="L79" s="170">
        <v>53</v>
      </c>
      <c r="M79" s="170">
        <v>250.53</v>
      </c>
      <c r="N79" s="170">
        <v>591.9</v>
      </c>
      <c r="O79" s="95"/>
      <c r="P79" s="95"/>
      <c r="Q79" s="95"/>
      <c r="R79" s="95"/>
      <c r="S79" s="95"/>
      <c r="T79" s="95"/>
      <c r="U79" s="95"/>
      <c r="V79" s="95"/>
      <c r="W79" s="95"/>
      <c r="X79" s="95"/>
      <c r="Y79" s="95"/>
      <c r="Z79" s="95"/>
      <c r="AA79" s="96"/>
    </row>
    <row r="80" spans="1:27" s="71" customFormat="1" ht="11.1" customHeight="1">
      <c r="A80" s="69">
        <f>IF(B80&lt;&gt;"",COUNTA($B$19:B80),"")</f>
        <v>61</v>
      </c>
      <c r="B80" s="78" t="s">
        <v>73</v>
      </c>
      <c r="C80" s="170">
        <v>597.53</v>
      </c>
      <c r="D80" s="170" t="s">
        <v>8</v>
      </c>
      <c r="E80" s="170">
        <v>2.2200000000000002</v>
      </c>
      <c r="F80" s="170">
        <v>1.73</v>
      </c>
      <c r="G80" s="170">
        <v>1.2</v>
      </c>
      <c r="H80" s="170">
        <v>1.68</v>
      </c>
      <c r="I80" s="170">
        <v>1.6</v>
      </c>
      <c r="J80" s="170">
        <v>8.6</v>
      </c>
      <c r="K80" s="170">
        <v>0.46</v>
      </c>
      <c r="L80" s="170" t="s">
        <v>8</v>
      </c>
      <c r="M80" s="170">
        <v>248.14</v>
      </c>
      <c r="N80" s="170">
        <v>589.49</v>
      </c>
      <c r="O80" s="95"/>
      <c r="P80" s="95"/>
      <c r="Q80" s="95"/>
      <c r="R80" s="95"/>
      <c r="S80" s="95"/>
      <c r="T80" s="95"/>
      <c r="U80" s="95"/>
      <c r="V80" s="95"/>
      <c r="W80" s="95"/>
      <c r="X80" s="95"/>
      <c r="Y80" s="95"/>
      <c r="Z80" s="95"/>
      <c r="AA80" s="96"/>
    </row>
    <row r="81" spans="1:27" s="71" customFormat="1" ht="20.100000000000001" customHeight="1">
      <c r="A81" s="70">
        <f>IF(B81&lt;&gt;"",COUNTA($B$19:B81),"")</f>
        <v>62</v>
      </c>
      <c r="B81" s="80" t="s">
        <v>88</v>
      </c>
      <c r="C81" s="171">
        <v>2053.25</v>
      </c>
      <c r="D81" s="171">
        <v>2222.62</v>
      </c>
      <c r="E81" s="171">
        <v>1567.6</v>
      </c>
      <c r="F81" s="171">
        <v>1537.23</v>
      </c>
      <c r="G81" s="171">
        <v>1592.75</v>
      </c>
      <c r="H81" s="171">
        <v>1425.78</v>
      </c>
      <c r="I81" s="171">
        <v>1402.16</v>
      </c>
      <c r="J81" s="171">
        <v>1517.54</v>
      </c>
      <c r="K81" s="171">
        <v>1574.89</v>
      </c>
      <c r="L81" s="171">
        <v>1810.89</v>
      </c>
      <c r="M81" s="171">
        <v>59.3</v>
      </c>
      <c r="N81" s="171">
        <v>410.03</v>
      </c>
      <c r="O81" s="95"/>
      <c r="P81" s="95"/>
      <c r="Q81" s="95"/>
      <c r="R81" s="95"/>
      <c r="S81" s="95"/>
      <c r="T81" s="95"/>
      <c r="U81" s="95"/>
      <c r="V81" s="95"/>
      <c r="W81" s="95"/>
      <c r="X81" s="95"/>
      <c r="Y81" s="95"/>
      <c r="Z81" s="95"/>
      <c r="AA81" s="96"/>
    </row>
    <row r="82" spans="1:27" s="87" customFormat="1" ht="11.1" customHeight="1">
      <c r="A82" s="69">
        <f>IF(B82&lt;&gt;"",COUNTA($B$19:B82),"")</f>
        <v>63</v>
      </c>
      <c r="B82" s="78" t="s">
        <v>89</v>
      </c>
      <c r="C82" s="170">
        <v>88.05</v>
      </c>
      <c r="D82" s="170">
        <v>40.98</v>
      </c>
      <c r="E82" s="170">
        <v>57.81</v>
      </c>
      <c r="F82" s="170">
        <v>62.2</v>
      </c>
      <c r="G82" s="170">
        <v>62.97</v>
      </c>
      <c r="H82" s="170">
        <v>51.5</v>
      </c>
      <c r="I82" s="170">
        <v>57.6</v>
      </c>
      <c r="J82" s="170">
        <v>76.94</v>
      </c>
      <c r="K82" s="170">
        <v>47.23</v>
      </c>
      <c r="L82" s="170">
        <v>49.91</v>
      </c>
      <c r="M82" s="170" t="s">
        <v>8</v>
      </c>
      <c r="N82" s="170">
        <v>41.43</v>
      </c>
      <c r="O82" s="97"/>
      <c r="P82" s="97"/>
      <c r="Q82" s="97"/>
      <c r="R82" s="97"/>
      <c r="S82" s="97"/>
      <c r="T82" s="97"/>
      <c r="U82" s="97"/>
      <c r="V82" s="97"/>
      <c r="W82" s="97"/>
      <c r="X82" s="97"/>
      <c r="Y82" s="97"/>
      <c r="Z82" s="97"/>
      <c r="AA82" s="98"/>
    </row>
    <row r="83" spans="1:27" s="87" customFormat="1" ht="11.1" customHeight="1">
      <c r="A83" s="69">
        <f>IF(B83&lt;&gt;"",COUNTA($B$19:B83),"")</f>
        <v>64</v>
      </c>
      <c r="B83" s="78" t="s">
        <v>90</v>
      </c>
      <c r="C83" s="170">
        <v>0.76</v>
      </c>
      <c r="D83" s="170" t="s">
        <v>8</v>
      </c>
      <c r="E83" s="170" t="s">
        <v>8</v>
      </c>
      <c r="F83" s="170" t="s">
        <v>8</v>
      </c>
      <c r="G83" s="170" t="s">
        <v>8</v>
      </c>
      <c r="H83" s="170" t="s">
        <v>8</v>
      </c>
      <c r="I83" s="170" t="s">
        <v>8</v>
      </c>
      <c r="J83" s="170" t="s">
        <v>8</v>
      </c>
      <c r="K83" s="170" t="s">
        <v>8</v>
      </c>
      <c r="L83" s="170" t="s">
        <v>8</v>
      </c>
      <c r="M83" s="170">
        <v>1.58</v>
      </c>
      <c r="N83" s="170" t="s">
        <v>8</v>
      </c>
      <c r="O83" s="97"/>
      <c r="P83" s="97"/>
      <c r="Q83" s="97"/>
      <c r="R83" s="97"/>
      <c r="S83" s="97"/>
      <c r="T83" s="97"/>
      <c r="U83" s="97"/>
      <c r="V83" s="97"/>
      <c r="W83" s="97"/>
      <c r="X83" s="97"/>
      <c r="Y83" s="97"/>
      <c r="Z83" s="97"/>
      <c r="AA83" s="98"/>
    </row>
    <row r="84" spans="1:27" s="87" customFormat="1" ht="11.1" customHeight="1">
      <c r="A84" s="69">
        <f>IF(B84&lt;&gt;"",COUNTA($B$19:B84),"")</f>
        <v>65</v>
      </c>
      <c r="B84" s="78" t="s">
        <v>91</v>
      </c>
      <c r="C84" s="170">
        <v>4</v>
      </c>
      <c r="D84" s="170">
        <v>2.61</v>
      </c>
      <c r="E84" s="170">
        <v>4.0599999999999996</v>
      </c>
      <c r="F84" s="170">
        <v>0.17</v>
      </c>
      <c r="G84" s="170">
        <v>3.15</v>
      </c>
      <c r="H84" s="170">
        <v>14.35</v>
      </c>
      <c r="I84" s="170">
        <v>2.79</v>
      </c>
      <c r="J84" s="170">
        <v>0.48</v>
      </c>
      <c r="K84" s="170">
        <v>3.02</v>
      </c>
      <c r="L84" s="170">
        <v>0.87</v>
      </c>
      <c r="M84" s="170">
        <v>0.38</v>
      </c>
      <c r="N84" s="170">
        <v>0.04</v>
      </c>
      <c r="O84" s="97"/>
      <c r="P84" s="97"/>
      <c r="Q84" s="97"/>
      <c r="R84" s="97"/>
      <c r="S84" s="97"/>
      <c r="T84" s="97"/>
      <c r="U84" s="97"/>
      <c r="V84" s="97"/>
      <c r="W84" s="97"/>
      <c r="X84" s="97"/>
      <c r="Y84" s="97"/>
      <c r="Z84" s="97"/>
      <c r="AA84" s="98"/>
    </row>
    <row r="85" spans="1:27" s="87" customFormat="1" ht="11.1" customHeight="1">
      <c r="A85" s="69">
        <f>IF(B85&lt;&gt;"",COUNTA($B$19:B85),"")</f>
        <v>66</v>
      </c>
      <c r="B85" s="78" t="s">
        <v>73</v>
      </c>
      <c r="C85" s="170">
        <v>1.1200000000000001</v>
      </c>
      <c r="D85" s="170" t="s">
        <v>8</v>
      </c>
      <c r="E85" s="170">
        <v>0.22</v>
      </c>
      <c r="F85" s="170">
        <v>0.02</v>
      </c>
      <c r="G85" s="170">
        <v>1.67</v>
      </c>
      <c r="H85" s="170" t="s">
        <v>8</v>
      </c>
      <c r="I85" s="170" t="s">
        <v>8</v>
      </c>
      <c r="J85" s="170" t="s">
        <v>8</v>
      </c>
      <c r="K85" s="170" t="s">
        <v>8</v>
      </c>
      <c r="L85" s="170" t="s">
        <v>8</v>
      </c>
      <c r="M85" s="170">
        <v>1.95</v>
      </c>
      <c r="N85" s="170" t="s">
        <v>8</v>
      </c>
      <c r="O85" s="97"/>
      <c r="P85" s="97"/>
      <c r="Q85" s="97"/>
      <c r="R85" s="97"/>
      <c r="S85" s="97"/>
      <c r="T85" s="97"/>
      <c r="U85" s="97"/>
      <c r="V85" s="97"/>
      <c r="W85" s="97"/>
      <c r="X85" s="97"/>
      <c r="Y85" s="97"/>
      <c r="Z85" s="97"/>
      <c r="AA85" s="98"/>
    </row>
    <row r="86" spans="1:27" s="71" customFormat="1" ht="20.100000000000001" customHeight="1">
      <c r="A86" s="70">
        <f>IF(B86&lt;&gt;"",COUNTA($B$19:B86),"")</f>
        <v>67</v>
      </c>
      <c r="B86" s="80" t="s">
        <v>92</v>
      </c>
      <c r="C86" s="171">
        <v>91.69</v>
      </c>
      <c r="D86" s="171">
        <v>43.59</v>
      </c>
      <c r="E86" s="171">
        <v>61.65</v>
      </c>
      <c r="F86" s="171">
        <v>62.35</v>
      </c>
      <c r="G86" s="171">
        <v>64.45</v>
      </c>
      <c r="H86" s="171">
        <v>65.849999999999994</v>
      </c>
      <c r="I86" s="171">
        <v>60.39</v>
      </c>
      <c r="J86" s="171">
        <v>77.42</v>
      </c>
      <c r="K86" s="171">
        <v>50.25</v>
      </c>
      <c r="L86" s="171">
        <v>50.78</v>
      </c>
      <c r="M86" s="171">
        <v>0.01</v>
      </c>
      <c r="N86" s="171">
        <v>41.47</v>
      </c>
      <c r="O86" s="95"/>
      <c r="P86" s="95"/>
      <c r="Q86" s="95"/>
      <c r="R86" s="95"/>
      <c r="S86" s="95"/>
      <c r="T86" s="95"/>
      <c r="U86" s="95"/>
      <c r="V86" s="95"/>
      <c r="W86" s="95"/>
      <c r="X86" s="95"/>
      <c r="Y86" s="95"/>
      <c r="Z86" s="95"/>
      <c r="AA86" s="96"/>
    </row>
    <row r="87" spans="1:27" s="71" customFormat="1" ht="20.100000000000001" customHeight="1">
      <c r="A87" s="70">
        <f>IF(B87&lt;&gt;"",COUNTA($B$19:B87),"")</f>
        <v>68</v>
      </c>
      <c r="B87" s="80" t="s">
        <v>93</v>
      </c>
      <c r="C87" s="171">
        <v>2144.94</v>
      </c>
      <c r="D87" s="171">
        <v>2266.21</v>
      </c>
      <c r="E87" s="171">
        <v>1629.25</v>
      </c>
      <c r="F87" s="171">
        <v>1599.59</v>
      </c>
      <c r="G87" s="171">
        <v>1657.2</v>
      </c>
      <c r="H87" s="171">
        <v>1491.63</v>
      </c>
      <c r="I87" s="171">
        <v>1462.55</v>
      </c>
      <c r="J87" s="171">
        <v>1594.96</v>
      </c>
      <c r="K87" s="171">
        <v>1625.14</v>
      </c>
      <c r="L87" s="171">
        <v>1861.67</v>
      </c>
      <c r="M87" s="171">
        <v>59.31</v>
      </c>
      <c r="N87" s="171">
        <v>451.51</v>
      </c>
      <c r="O87" s="95"/>
      <c r="P87" s="95"/>
      <c r="Q87" s="95"/>
      <c r="R87" s="95"/>
      <c r="S87" s="95"/>
      <c r="T87" s="95"/>
      <c r="U87" s="95"/>
      <c r="V87" s="95"/>
      <c r="W87" s="95"/>
      <c r="X87" s="95"/>
      <c r="Y87" s="95"/>
      <c r="Z87" s="95"/>
      <c r="AA87" s="96"/>
    </row>
    <row r="88" spans="1:27" s="71" customFormat="1" ht="20.100000000000001" customHeight="1">
      <c r="A88" s="70">
        <f>IF(B88&lt;&gt;"",COUNTA($B$19:B88),"")</f>
        <v>69</v>
      </c>
      <c r="B88" s="80" t="s">
        <v>94</v>
      </c>
      <c r="C88" s="171">
        <v>2107.4899999999998</v>
      </c>
      <c r="D88" s="171">
        <v>2223.92</v>
      </c>
      <c r="E88" s="171">
        <v>869.28</v>
      </c>
      <c r="F88" s="171">
        <v>755.91</v>
      </c>
      <c r="G88" s="171">
        <v>736.97</v>
      </c>
      <c r="H88" s="171">
        <v>681.67</v>
      </c>
      <c r="I88" s="171">
        <v>703.42</v>
      </c>
      <c r="J88" s="171">
        <v>886.46</v>
      </c>
      <c r="K88" s="171">
        <v>925.45</v>
      </c>
      <c r="L88" s="171">
        <v>1198.79</v>
      </c>
      <c r="M88" s="171">
        <v>303.52</v>
      </c>
      <c r="N88" s="171">
        <v>1029.6400000000001</v>
      </c>
      <c r="O88" s="95"/>
      <c r="P88" s="95"/>
      <c r="Q88" s="95"/>
      <c r="R88" s="95"/>
      <c r="S88" s="95"/>
      <c r="T88" s="95"/>
      <c r="U88" s="95"/>
      <c r="V88" s="95"/>
      <c r="W88" s="95"/>
      <c r="X88" s="95"/>
      <c r="Y88" s="95"/>
      <c r="Z88" s="95"/>
      <c r="AA88" s="96"/>
    </row>
    <row r="89" spans="1:27" s="87" customFormat="1" ht="24.95" customHeight="1">
      <c r="A89" s="69">
        <f>IF(B89&lt;&gt;"",COUNTA($B$19:B89),"")</f>
        <v>70</v>
      </c>
      <c r="B89" s="81" t="s">
        <v>95</v>
      </c>
      <c r="C89" s="172">
        <v>2022.63</v>
      </c>
      <c r="D89" s="172">
        <v>2190.16</v>
      </c>
      <c r="E89" s="172">
        <v>811.31</v>
      </c>
      <c r="F89" s="172">
        <v>695.77</v>
      </c>
      <c r="G89" s="172">
        <v>681.92</v>
      </c>
      <c r="H89" s="172">
        <v>620.04999999999995</v>
      </c>
      <c r="I89" s="172">
        <v>643.05999999999995</v>
      </c>
      <c r="J89" s="172">
        <v>809.17</v>
      </c>
      <c r="K89" s="172">
        <v>875.59</v>
      </c>
      <c r="L89" s="172">
        <v>1154.42</v>
      </c>
      <c r="M89" s="172">
        <v>301.94</v>
      </c>
      <c r="N89" s="172">
        <v>991.53</v>
      </c>
      <c r="O89" s="97"/>
      <c r="P89" s="97"/>
      <c r="Q89" s="97"/>
      <c r="R89" s="97"/>
      <c r="S89" s="97"/>
      <c r="T89" s="97"/>
      <c r="U89" s="97"/>
      <c r="V89" s="97"/>
      <c r="W89" s="97"/>
      <c r="X89" s="97"/>
      <c r="Y89" s="97"/>
      <c r="Z89" s="97"/>
      <c r="AA89" s="98"/>
    </row>
    <row r="90" spans="1:27" s="87" customFormat="1" ht="18" customHeight="1">
      <c r="A90" s="69">
        <f>IF(B90&lt;&gt;"",COUNTA($B$19:B90),"")</f>
        <v>71</v>
      </c>
      <c r="B90" s="78" t="s">
        <v>96</v>
      </c>
      <c r="C90" s="170">
        <v>177.87</v>
      </c>
      <c r="D90" s="170">
        <v>462.41</v>
      </c>
      <c r="E90" s="170">
        <v>86.38</v>
      </c>
      <c r="F90" s="170">
        <v>40.19</v>
      </c>
      <c r="G90" s="170">
        <v>35.950000000000003</v>
      </c>
      <c r="H90" s="170">
        <v>3.63</v>
      </c>
      <c r="I90" s="170">
        <v>49.7</v>
      </c>
      <c r="J90" s="170">
        <v>107.88</v>
      </c>
      <c r="K90" s="170">
        <v>168</v>
      </c>
      <c r="L90" s="170">
        <v>168.58</v>
      </c>
      <c r="M90" s="170">
        <v>5.47</v>
      </c>
      <c r="N90" s="170">
        <v>20.57</v>
      </c>
      <c r="O90" s="97"/>
      <c r="P90" s="97"/>
      <c r="Q90" s="97"/>
      <c r="R90" s="97"/>
      <c r="S90" s="97"/>
      <c r="T90" s="97"/>
      <c r="U90" s="97"/>
      <c r="V90" s="97"/>
      <c r="W90" s="97"/>
      <c r="X90" s="97"/>
      <c r="Y90" s="97"/>
      <c r="Z90" s="97"/>
      <c r="AA90" s="98"/>
    </row>
    <row r="91" spans="1:27" ht="11.1" customHeight="1">
      <c r="A91" s="69">
        <f>IF(B91&lt;&gt;"",COUNTA($B$19:B91),"")</f>
        <v>72</v>
      </c>
      <c r="B91" s="78" t="s">
        <v>97</v>
      </c>
      <c r="C91" s="170">
        <v>104.55</v>
      </c>
      <c r="D91" s="170">
        <v>190.55</v>
      </c>
      <c r="E91" s="170">
        <v>44.68</v>
      </c>
      <c r="F91" s="170">
        <v>46.82</v>
      </c>
      <c r="G91" s="170">
        <v>68.400000000000006</v>
      </c>
      <c r="H91" s="170">
        <v>28.4</v>
      </c>
      <c r="I91" s="170">
        <v>29.5</v>
      </c>
      <c r="J91" s="170">
        <v>49.07</v>
      </c>
      <c r="K91" s="170">
        <v>43.27</v>
      </c>
      <c r="L91" s="170">
        <v>49.96</v>
      </c>
      <c r="M91" s="170">
        <v>13.32</v>
      </c>
      <c r="N91" s="170">
        <v>31.49</v>
      </c>
    </row>
  </sheetData>
  <mergeCells count="28">
    <mergeCell ref="C55:H55"/>
    <mergeCell ref="I55:N55"/>
    <mergeCell ref="I4:L5"/>
    <mergeCell ref="M4:M16"/>
    <mergeCell ref="N4:N16"/>
    <mergeCell ref="H6:H13"/>
    <mergeCell ref="I6:I13"/>
    <mergeCell ref="K6:K13"/>
    <mergeCell ref="L6:L13"/>
    <mergeCell ref="F6:F13"/>
    <mergeCell ref="G6:G13"/>
    <mergeCell ref="J6:J13"/>
    <mergeCell ref="I14:L16"/>
    <mergeCell ref="F4:H5"/>
    <mergeCell ref="I18:N18"/>
    <mergeCell ref="F14:H16"/>
    <mergeCell ref="A2:B3"/>
    <mergeCell ref="C2:H3"/>
    <mergeCell ref="I2:N3"/>
    <mergeCell ref="A1:B1"/>
    <mergeCell ref="C1:H1"/>
    <mergeCell ref="I1:N1"/>
    <mergeCell ref="C18:H18"/>
    <mergeCell ref="A4:A16"/>
    <mergeCell ref="B4:B16"/>
    <mergeCell ref="C4:C16"/>
    <mergeCell ref="D4:D16"/>
    <mergeCell ref="E4:E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N206"/>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5.75" customHeight="1"/>
  <cols>
    <col min="1" max="1" width="3.5703125" style="137" customWidth="1"/>
    <col min="2" max="2" width="36.5703125" style="123" customWidth="1"/>
    <col min="3" max="4" width="8.5703125" style="123" customWidth="1"/>
    <col min="5" max="5" width="8.42578125" style="134" customWidth="1"/>
    <col min="6" max="6" width="8.5703125" style="135" customWidth="1"/>
    <col min="7" max="7" width="8.5703125" style="123" customWidth="1"/>
    <col min="8" max="8" width="8.42578125" style="123" customWidth="1"/>
    <col min="9" max="9" width="10.5703125" style="123" customWidth="1"/>
    <col min="10" max="10" width="9.5703125" style="123" customWidth="1"/>
    <col min="11" max="11" width="10.5703125" style="123" customWidth="1"/>
    <col min="12" max="12" width="9.5703125" style="123" customWidth="1"/>
    <col min="13" max="13" width="10.5703125" style="123" customWidth="1"/>
    <col min="14" max="16384" width="11.42578125" style="123"/>
  </cols>
  <sheetData>
    <row r="1" spans="1:13" s="122" customFormat="1" ht="35.1" customHeight="1">
      <c r="A1" s="252" t="s">
        <v>56</v>
      </c>
      <c r="B1" s="253"/>
      <c r="C1" s="250" t="str">
        <f>"Auszahlungen und Einzahlungen der Kreisverwaltungen, Amtsverwaltungen und kreisangehörigen Gemeinden "&amp;Deckblatt!A7&amp;"
nach Arten und Kreisen"</f>
        <v>Auszahlungen und Einzahlungen der Kreisverwaltungen, Amtsverwaltungen und kreisangehörigen Gemeinden 2024
nach Arten und Kreisen</v>
      </c>
      <c r="D1" s="250"/>
      <c r="E1" s="250"/>
      <c r="F1" s="250"/>
      <c r="G1" s="250"/>
      <c r="H1" s="251"/>
      <c r="I1" s="249" t="str">
        <f>"Auszahlungen und Einzahlungen der Kreisverwaltungen, Amtsverwaltungen und kreisangehörigen Gemeinden "&amp;Deckblatt!A7&amp;"
 nach Arten und Kreisen"</f>
        <v>Auszahlungen und Einzahlungen der Kreisverwaltungen, Amtsverwaltungen und kreisangehörigen Gemeinden 2024
 nach Arten und Kreisen</v>
      </c>
      <c r="J1" s="250"/>
      <c r="K1" s="250"/>
      <c r="L1" s="250"/>
      <c r="M1" s="251"/>
    </row>
    <row r="2" spans="1:13" s="122" customFormat="1" ht="15" customHeight="1">
      <c r="A2" s="252"/>
      <c r="B2" s="253"/>
      <c r="C2" s="250"/>
      <c r="D2" s="250"/>
      <c r="E2" s="250"/>
      <c r="F2" s="250"/>
      <c r="G2" s="250"/>
      <c r="H2" s="251"/>
      <c r="I2" s="249"/>
      <c r="J2" s="250"/>
      <c r="K2" s="250"/>
      <c r="L2" s="250"/>
      <c r="M2" s="251"/>
    </row>
    <row r="3" spans="1:13" s="122" customFormat="1" ht="15" customHeight="1">
      <c r="A3" s="252"/>
      <c r="B3" s="253"/>
      <c r="C3" s="250"/>
      <c r="D3" s="250"/>
      <c r="E3" s="250"/>
      <c r="F3" s="250"/>
      <c r="G3" s="250"/>
      <c r="H3" s="251"/>
      <c r="I3" s="249"/>
      <c r="J3" s="250"/>
      <c r="K3" s="250"/>
      <c r="L3" s="250"/>
      <c r="M3" s="251"/>
    </row>
    <row r="4" spans="1:13" ht="11.1" customHeight="1">
      <c r="A4" s="257" t="s">
        <v>27</v>
      </c>
      <c r="B4" s="256" t="s">
        <v>115</v>
      </c>
      <c r="C4" s="255" t="s">
        <v>590</v>
      </c>
      <c r="D4" s="254" t="s">
        <v>2</v>
      </c>
      <c r="E4" s="254"/>
      <c r="F4" s="254"/>
      <c r="G4" s="254"/>
      <c r="H4" s="258"/>
      <c r="I4" s="261" t="s">
        <v>2</v>
      </c>
      <c r="J4" s="254"/>
      <c r="K4" s="254"/>
      <c r="L4" s="254"/>
      <c r="M4" s="258"/>
    </row>
    <row r="5" spans="1:13" ht="11.1" customHeight="1">
      <c r="A5" s="257"/>
      <c r="B5" s="256"/>
      <c r="C5" s="255"/>
      <c r="D5" s="262" t="s">
        <v>591</v>
      </c>
      <c r="E5" s="262" t="s">
        <v>592</v>
      </c>
      <c r="F5" s="262" t="s">
        <v>593</v>
      </c>
      <c r="G5" s="266" t="s">
        <v>594</v>
      </c>
      <c r="H5" s="264" t="s">
        <v>595</v>
      </c>
      <c r="I5" s="270" t="s">
        <v>596</v>
      </c>
      <c r="J5" s="266" t="s">
        <v>595</v>
      </c>
      <c r="K5" s="266" t="s">
        <v>597</v>
      </c>
      <c r="L5" s="266" t="s">
        <v>595</v>
      </c>
      <c r="M5" s="264" t="s">
        <v>598</v>
      </c>
    </row>
    <row r="6" spans="1:13" ht="11.1" customHeight="1">
      <c r="A6" s="257"/>
      <c r="B6" s="256"/>
      <c r="C6" s="255"/>
      <c r="D6" s="268"/>
      <c r="E6" s="263"/>
      <c r="F6" s="268"/>
      <c r="G6" s="269"/>
      <c r="H6" s="265"/>
      <c r="I6" s="271"/>
      <c r="J6" s="267"/>
      <c r="K6" s="269"/>
      <c r="L6" s="267"/>
      <c r="M6" s="273"/>
    </row>
    <row r="7" spans="1:13" ht="11.1" customHeight="1">
      <c r="A7" s="257"/>
      <c r="B7" s="256"/>
      <c r="C7" s="255"/>
      <c r="D7" s="268"/>
      <c r="E7" s="255" t="s">
        <v>599</v>
      </c>
      <c r="F7" s="268"/>
      <c r="G7" s="269"/>
      <c r="H7" s="258" t="s">
        <v>59</v>
      </c>
      <c r="I7" s="271"/>
      <c r="J7" s="254" t="s">
        <v>60</v>
      </c>
      <c r="K7" s="269"/>
      <c r="L7" s="254" t="s">
        <v>61</v>
      </c>
      <c r="M7" s="273"/>
    </row>
    <row r="8" spans="1:13" ht="11.1" customHeight="1">
      <c r="A8" s="257"/>
      <c r="B8" s="256"/>
      <c r="C8" s="255"/>
      <c r="D8" s="268"/>
      <c r="E8" s="255"/>
      <c r="F8" s="268"/>
      <c r="G8" s="269"/>
      <c r="H8" s="258"/>
      <c r="I8" s="271"/>
      <c r="J8" s="254"/>
      <c r="K8" s="269"/>
      <c r="L8" s="254"/>
      <c r="M8" s="273"/>
    </row>
    <row r="9" spans="1:13" ht="11.1" customHeight="1">
      <c r="A9" s="257"/>
      <c r="B9" s="256"/>
      <c r="C9" s="255"/>
      <c r="D9" s="268"/>
      <c r="E9" s="255"/>
      <c r="F9" s="268"/>
      <c r="G9" s="269"/>
      <c r="H9" s="258"/>
      <c r="I9" s="271"/>
      <c r="J9" s="254"/>
      <c r="K9" s="269"/>
      <c r="L9" s="254"/>
      <c r="M9" s="273"/>
    </row>
    <row r="10" spans="1:13" ht="11.1" customHeight="1">
      <c r="A10" s="257"/>
      <c r="B10" s="256"/>
      <c r="C10" s="255"/>
      <c r="D10" s="268"/>
      <c r="E10" s="255"/>
      <c r="F10" s="268"/>
      <c r="G10" s="269"/>
      <c r="H10" s="258"/>
      <c r="I10" s="271"/>
      <c r="J10" s="254"/>
      <c r="K10" s="269"/>
      <c r="L10" s="254"/>
      <c r="M10" s="273"/>
    </row>
    <row r="11" spans="1:13" ht="11.1" customHeight="1">
      <c r="A11" s="257"/>
      <c r="B11" s="256"/>
      <c r="C11" s="255"/>
      <c r="D11" s="268"/>
      <c r="E11" s="255"/>
      <c r="F11" s="268"/>
      <c r="G11" s="269"/>
      <c r="H11" s="258"/>
      <c r="I11" s="271"/>
      <c r="J11" s="254"/>
      <c r="K11" s="269"/>
      <c r="L11" s="254"/>
      <c r="M11" s="273"/>
    </row>
    <row r="12" spans="1:13" ht="11.1" customHeight="1">
      <c r="A12" s="257"/>
      <c r="B12" s="256"/>
      <c r="C12" s="255"/>
      <c r="D12" s="268"/>
      <c r="E12" s="255"/>
      <c r="F12" s="268"/>
      <c r="G12" s="269"/>
      <c r="H12" s="258"/>
      <c r="I12" s="271"/>
      <c r="J12" s="254"/>
      <c r="K12" s="269"/>
      <c r="L12" s="254"/>
      <c r="M12" s="273"/>
    </row>
    <row r="13" spans="1:13" ht="11.1" customHeight="1">
      <c r="A13" s="257"/>
      <c r="B13" s="256"/>
      <c r="C13" s="255"/>
      <c r="D13" s="268"/>
      <c r="E13" s="255"/>
      <c r="F13" s="268"/>
      <c r="G13" s="269"/>
      <c r="H13" s="258"/>
      <c r="I13" s="271"/>
      <c r="J13" s="254"/>
      <c r="K13" s="269"/>
      <c r="L13" s="254"/>
      <c r="M13" s="273"/>
    </row>
    <row r="14" spans="1:13" ht="11.1" customHeight="1">
      <c r="A14" s="257"/>
      <c r="B14" s="256"/>
      <c r="C14" s="255"/>
      <c r="D14" s="268"/>
      <c r="E14" s="255"/>
      <c r="F14" s="268"/>
      <c r="G14" s="269"/>
      <c r="H14" s="258"/>
      <c r="I14" s="271"/>
      <c r="J14" s="254"/>
      <c r="K14" s="269"/>
      <c r="L14" s="254"/>
      <c r="M14" s="273"/>
    </row>
    <row r="15" spans="1:13" s="124" customFormat="1" ht="11.1" customHeight="1">
      <c r="A15" s="257"/>
      <c r="B15" s="256"/>
      <c r="C15" s="255"/>
      <c r="D15" s="268"/>
      <c r="E15" s="255"/>
      <c r="F15" s="268"/>
      <c r="G15" s="269"/>
      <c r="H15" s="258"/>
      <c r="I15" s="271"/>
      <c r="J15" s="254"/>
      <c r="K15" s="269"/>
      <c r="L15" s="254"/>
      <c r="M15" s="273"/>
    </row>
    <row r="16" spans="1:13" s="124" customFormat="1" ht="11.1" customHeight="1">
      <c r="A16" s="257"/>
      <c r="B16" s="256"/>
      <c r="C16" s="255"/>
      <c r="D16" s="263"/>
      <c r="E16" s="255"/>
      <c r="F16" s="263"/>
      <c r="G16" s="267"/>
      <c r="H16" s="258"/>
      <c r="I16" s="272"/>
      <c r="J16" s="254"/>
      <c r="K16" s="267"/>
      <c r="L16" s="254"/>
      <c r="M16" s="265"/>
    </row>
    <row r="17" spans="1:14" s="138" customFormat="1" ht="11.45" customHeight="1">
      <c r="A17" s="113">
        <v>1</v>
      </c>
      <c r="B17" s="114">
        <v>2</v>
      </c>
      <c r="C17" s="115">
        <v>3</v>
      </c>
      <c r="D17" s="115">
        <v>4</v>
      </c>
      <c r="E17" s="116">
        <v>5</v>
      </c>
      <c r="F17" s="115">
        <v>6</v>
      </c>
      <c r="G17" s="117">
        <v>7</v>
      </c>
      <c r="H17" s="118">
        <v>8</v>
      </c>
      <c r="I17" s="119">
        <v>9</v>
      </c>
      <c r="J17" s="117">
        <v>10</v>
      </c>
      <c r="K17" s="117">
        <v>11</v>
      </c>
      <c r="L17" s="120">
        <v>12</v>
      </c>
      <c r="M17" s="121">
        <v>13</v>
      </c>
    </row>
    <row r="18" spans="1:14" ht="20.100000000000001" customHeight="1">
      <c r="A18" s="139"/>
      <c r="B18" s="140"/>
      <c r="C18" s="259" t="s">
        <v>961</v>
      </c>
      <c r="D18" s="260"/>
      <c r="E18" s="260"/>
      <c r="F18" s="260"/>
      <c r="G18" s="260"/>
      <c r="H18" s="260"/>
      <c r="I18" s="260" t="s">
        <v>961</v>
      </c>
      <c r="J18" s="260"/>
      <c r="K18" s="260"/>
      <c r="L18" s="260"/>
      <c r="M18" s="260"/>
    </row>
    <row r="19" spans="1:14" ht="11.1" customHeight="1">
      <c r="A19" s="69">
        <f>IF(B19&lt;&gt;"",COUNTA($B19:B$19),"")</f>
        <v>1</v>
      </c>
      <c r="B19" s="125" t="s">
        <v>69</v>
      </c>
      <c r="C19" s="163">
        <v>1206264</v>
      </c>
      <c r="D19" s="163">
        <v>215515</v>
      </c>
      <c r="E19" s="163">
        <v>30004</v>
      </c>
      <c r="F19" s="163">
        <v>182504</v>
      </c>
      <c r="G19" s="163">
        <v>207667</v>
      </c>
      <c r="H19" s="163">
        <v>42752</v>
      </c>
      <c r="I19" s="163">
        <v>150135</v>
      </c>
      <c r="J19" s="163">
        <v>29261</v>
      </c>
      <c r="K19" s="163">
        <v>226579</v>
      </c>
      <c r="L19" s="163">
        <v>44517</v>
      </c>
      <c r="M19" s="163">
        <v>223865</v>
      </c>
      <c r="N19" s="99"/>
    </row>
    <row r="20" spans="1:14" ht="11.1" customHeight="1">
      <c r="A20" s="69">
        <f>IF(B20&lt;&gt;"",COUNTA($B$19:B20),"")</f>
        <v>2</v>
      </c>
      <c r="B20" s="125" t="s">
        <v>70</v>
      </c>
      <c r="C20" s="163">
        <v>881848</v>
      </c>
      <c r="D20" s="163">
        <v>189357</v>
      </c>
      <c r="E20" s="163">
        <v>18765</v>
      </c>
      <c r="F20" s="163">
        <v>135908</v>
      </c>
      <c r="G20" s="163">
        <v>161396</v>
      </c>
      <c r="H20" s="163">
        <v>34558</v>
      </c>
      <c r="I20" s="163">
        <v>109476</v>
      </c>
      <c r="J20" s="163">
        <v>12449</v>
      </c>
      <c r="K20" s="163">
        <v>167924</v>
      </c>
      <c r="L20" s="163">
        <v>20940</v>
      </c>
      <c r="M20" s="163">
        <v>117788</v>
      </c>
      <c r="N20" s="99"/>
    </row>
    <row r="21" spans="1:14" ht="21.6" customHeight="1">
      <c r="A21" s="69">
        <f>IF(B21&lt;&gt;"",COUNTA($B$19:B21),"")</f>
        <v>3</v>
      </c>
      <c r="B21" s="126" t="s">
        <v>626</v>
      </c>
      <c r="C21" s="163">
        <v>1445070</v>
      </c>
      <c r="D21" s="163">
        <v>281100</v>
      </c>
      <c r="E21" s="163" t="s">
        <v>8</v>
      </c>
      <c r="F21" s="163">
        <v>198156</v>
      </c>
      <c r="G21" s="163">
        <v>366180</v>
      </c>
      <c r="H21" s="163" t="s">
        <v>8</v>
      </c>
      <c r="I21" s="163">
        <v>152965</v>
      </c>
      <c r="J21" s="163" t="s">
        <v>8</v>
      </c>
      <c r="K21" s="163">
        <v>269881</v>
      </c>
      <c r="L21" s="163" t="s">
        <v>8</v>
      </c>
      <c r="M21" s="163">
        <v>176787</v>
      </c>
      <c r="N21" s="99"/>
    </row>
    <row r="22" spans="1:14" ht="11.1" customHeight="1">
      <c r="A22" s="69">
        <f>IF(B22&lt;&gt;"",COUNTA($B$19:B22),"")</f>
        <v>4</v>
      </c>
      <c r="B22" s="125" t="s">
        <v>71</v>
      </c>
      <c r="C22" s="163">
        <v>27494</v>
      </c>
      <c r="D22" s="163">
        <v>3234</v>
      </c>
      <c r="E22" s="163">
        <v>30</v>
      </c>
      <c r="F22" s="163">
        <v>1430</v>
      </c>
      <c r="G22" s="163">
        <v>3614</v>
      </c>
      <c r="H22" s="163">
        <v>1577</v>
      </c>
      <c r="I22" s="163">
        <v>5689</v>
      </c>
      <c r="J22" s="163">
        <v>2125</v>
      </c>
      <c r="K22" s="163">
        <v>6561</v>
      </c>
      <c r="L22" s="163">
        <v>625</v>
      </c>
      <c r="M22" s="163">
        <v>6966</v>
      </c>
      <c r="N22" s="99"/>
    </row>
    <row r="23" spans="1:14" ht="11.1" customHeight="1">
      <c r="A23" s="69">
        <f>IF(B23&lt;&gt;"",COUNTA($B$19:B23),"")</f>
        <v>5</v>
      </c>
      <c r="B23" s="125" t="s">
        <v>72</v>
      </c>
      <c r="C23" s="163">
        <v>2748234</v>
      </c>
      <c r="D23" s="163">
        <v>578274</v>
      </c>
      <c r="E23" s="163">
        <v>115990</v>
      </c>
      <c r="F23" s="163">
        <v>462613</v>
      </c>
      <c r="G23" s="163">
        <v>444326</v>
      </c>
      <c r="H23" s="163">
        <v>57995</v>
      </c>
      <c r="I23" s="163">
        <v>308908</v>
      </c>
      <c r="J23" s="163">
        <v>46135</v>
      </c>
      <c r="K23" s="163">
        <v>486816</v>
      </c>
      <c r="L23" s="163">
        <v>77794</v>
      </c>
      <c r="M23" s="163">
        <v>467297</v>
      </c>
      <c r="N23" s="99"/>
    </row>
    <row r="24" spans="1:14" ht="11.1" customHeight="1">
      <c r="A24" s="69">
        <f>IF(B24&lt;&gt;"",COUNTA($B$19:B24),"")</f>
        <v>6</v>
      </c>
      <c r="B24" s="125" t="s">
        <v>73</v>
      </c>
      <c r="C24" s="163">
        <v>1461537</v>
      </c>
      <c r="D24" s="163">
        <v>272260</v>
      </c>
      <c r="E24" s="163">
        <v>6617</v>
      </c>
      <c r="F24" s="163">
        <v>243820</v>
      </c>
      <c r="G24" s="163">
        <v>231219</v>
      </c>
      <c r="H24" s="163">
        <v>3344</v>
      </c>
      <c r="I24" s="163">
        <v>172775</v>
      </c>
      <c r="J24" s="163">
        <v>447</v>
      </c>
      <c r="K24" s="163">
        <v>256712</v>
      </c>
      <c r="L24" s="163">
        <v>3438</v>
      </c>
      <c r="M24" s="163">
        <v>284752</v>
      </c>
      <c r="N24" s="99"/>
    </row>
    <row r="25" spans="1:14" s="128" customFormat="1" ht="18" customHeight="1">
      <c r="A25" s="70">
        <f>IF(B25&lt;&gt;"",COUNTA($B$19:B25),"")</f>
        <v>7</v>
      </c>
      <c r="B25" s="127" t="s">
        <v>74</v>
      </c>
      <c r="C25" s="174">
        <v>4847373</v>
      </c>
      <c r="D25" s="174">
        <v>995220</v>
      </c>
      <c r="E25" s="174">
        <v>158171</v>
      </c>
      <c r="F25" s="174">
        <v>736791</v>
      </c>
      <c r="G25" s="174">
        <v>951963</v>
      </c>
      <c r="H25" s="174">
        <v>133538</v>
      </c>
      <c r="I25" s="174">
        <v>554398</v>
      </c>
      <c r="J25" s="174">
        <v>89523</v>
      </c>
      <c r="K25" s="174">
        <v>901048</v>
      </c>
      <c r="L25" s="174">
        <v>140438</v>
      </c>
      <c r="M25" s="174">
        <v>707952</v>
      </c>
      <c r="N25" s="100"/>
    </row>
    <row r="26" spans="1:14" ht="21.6" customHeight="1">
      <c r="A26" s="69">
        <f>IF(B26&lt;&gt;"",COUNTA($B$19:B26),"")</f>
        <v>8</v>
      </c>
      <c r="B26" s="126" t="s">
        <v>75</v>
      </c>
      <c r="C26" s="163">
        <v>925330</v>
      </c>
      <c r="D26" s="163">
        <v>136465</v>
      </c>
      <c r="E26" s="163">
        <v>1862</v>
      </c>
      <c r="F26" s="163">
        <v>164127</v>
      </c>
      <c r="G26" s="163">
        <v>140035</v>
      </c>
      <c r="H26" s="163">
        <v>21941</v>
      </c>
      <c r="I26" s="163">
        <v>122555</v>
      </c>
      <c r="J26" s="163">
        <v>20319</v>
      </c>
      <c r="K26" s="163">
        <v>167637</v>
      </c>
      <c r="L26" s="163">
        <v>36794</v>
      </c>
      <c r="M26" s="163">
        <v>194511</v>
      </c>
      <c r="N26" s="99"/>
    </row>
    <row r="27" spans="1:14" ht="11.1" customHeight="1">
      <c r="A27" s="69">
        <f>IF(B27&lt;&gt;"",COUNTA($B$19:B27),"")</f>
        <v>9</v>
      </c>
      <c r="B27" s="125" t="s">
        <v>76</v>
      </c>
      <c r="C27" s="163">
        <v>581150</v>
      </c>
      <c r="D27" s="163">
        <v>78039</v>
      </c>
      <c r="E27" s="163">
        <v>389</v>
      </c>
      <c r="F27" s="163">
        <v>84838</v>
      </c>
      <c r="G27" s="163">
        <v>87738</v>
      </c>
      <c r="H27" s="163">
        <v>13097</v>
      </c>
      <c r="I27" s="163">
        <v>93279</v>
      </c>
      <c r="J27" s="163">
        <v>16916</v>
      </c>
      <c r="K27" s="163">
        <v>119550</v>
      </c>
      <c r="L27" s="163">
        <v>26373</v>
      </c>
      <c r="M27" s="163">
        <v>117705</v>
      </c>
      <c r="N27" s="99"/>
    </row>
    <row r="28" spans="1:14" ht="11.1" customHeight="1">
      <c r="A28" s="69">
        <f>IF(B28&lt;&gt;"",COUNTA($B$19:B28),"")</f>
        <v>10</v>
      </c>
      <c r="B28" s="125" t="s">
        <v>77</v>
      </c>
      <c r="C28" s="163">
        <v>288</v>
      </c>
      <c r="D28" s="163">
        <v>1</v>
      </c>
      <c r="E28" s="163" t="s">
        <v>8</v>
      </c>
      <c r="F28" s="163" t="s">
        <v>8</v>
      </c>
      <c r="G28" s="163">
        <v>27</v>
      </c>
      <c r="H28" s="163" t="s">
        <v>8</v>
      </c>
      <c r="I28" s="163" t="s">
        <v>8</v>
      </c>
      <c r="J28" s="163" t="s">
        <v>8</v>
      </c>
      <c r="K28" s="163" t="s">
        <v>8</v>
      </c>
      <c r="L28" s="163" t="s">
        <v>8</v>
      </c>
      <c r="M28" s="163">
        <v>260</v>
      </c>
      <c r="N28" s="99"/>
    </row>
    <row r="29" spans="1:14" ht="11.1" customHeight="1">
      <c r="A29" s="69">
        <f>IF(B29&lt;&gt;"",COUNTA($B$19:B29),"")</f>
        <v>11</v>
      </c>
      <c r="B29" s="125" t="s">
        <v>78</v>
      </c>
      <c r="C29" s="163">
        <v>137985</v>
      </c>
      <c r="D29" s="163">
        <v>10832</v>
      </c>
      <c r="E29" s="163">
        <v>5111</v>
      </c>
      <c r="F29" s="163">
        <v>29349</v>
      </c>
      <c r="G29" s="163">
        <v>9493</v>
      </c>
      <c r="H29" s="163">
        <v>39</v>
      </c>
      <c r="I29" s="163">
        <v>3699</v>
      </c>
      <c r="J29" s="163">
        <v>196</v>
      </c>
      <c r="K29" s="163">
        <v>70701</v>
      </c>
      <c r="L29" s="163">
        <v>1892</v>
      </c>
      <c r="M29" s="163">
        <v>13913</v>
      </c>
      <c r="N29" s="99"/>
    </row>
    <row r="30" spans="1:14" ht="11.1" customHeight="1">
      <c r="A30" s="69">
        <f>IF(B30&lt;&gt;"",COUNTA($B$19:B30),"")</f>
        <v>12</v>
      </c>
      <c r="B30" s="125" t="s">
        <v>73</v>
      </c>
      <c r="C30" s="163">
        <v>16832</v>
      </c>
      <c r="D30" s="163">
        <v>4691</v>
      </c>
      <c r="E30" s="163" t="s">
        <v>8</v>
      </c>
      <c r="F30" s="163">
        <v>2639</v>
      </c>
      <c r="G30" s="163">
        <v>3417</v>
      </c>
      <c r="H30" s="163">
        <v>388</v>
      </c>
      <c r="I30" s="163">
        <v>1325</v>
      </c>
      <c r="J30" s="163">
        <v>93</v>
      </c>
      <c r="K30" s="163">
        <v>1905</v>
      </c>
      <c r="L30" s="163">
        <v>307</v>
      </c>
      <c r="M30" s="163">
        <v>2856</v>
      </c>
      <c r="N30" s="99"/>
    </row>
    <row r="31" spans="1:14" s="128" customFormat="1" ht="18" customHeight="1">
      <c r="A31" s="70">
        <f>IF(B31&lt;&gt;"",COUNTA($B$19:B31),"")</f>
        <v>13</v>
      </c>
      <c r="B31" s="127" t="s">
        <v>79</v>
      </c>
      <c r="C31" s="174">
        <v>1046771</v>
      </c>
      <c r="D31" s="174">
        <v>142608</v>
      </c>
      <c r="E31" s="174">
        <v>6973</v>
      </c>
      <c r="F31" s="174">
        <v>190837</v>
      </c>
      <c r="G31" s="174">
        <v>146137</v>
      </c>
      <c r="H31" s="174">
        <v>21591</v>
      </c>
      <c r="I31" s="174">
        <v>124929</v>
      </c>
      <c r="J31" s="174">
        <v>20422</v>
      </c>
      <c r="K31" s="174">
        <v>236433</v>
      </c>
      <c r="L31" s="174">
        <v>38379</v>
      </c>
      <c r="M31" s="174">
        <v>205828</v>
      </c>
      <c r="N31" s="100"/>
    </row>
    <row r="32" spans="1:14" s="128" customFormat="1" ht="18" customHeight="1">
      <c r="A32" s="70">
        <f>IF(B32&lt;&gt;"",COUNTA($B$19:B32),"")</f>
        <v>14</v>
      </c>
      <c r="B32" s="127" t="s">
        <v>80</v>
      </c>
      <c r="C32" s="174">
        <v>5894144</v>
      </c>
      <c r="D32" s="174">
        <v>1137828</v>
      </c>
      <c r="E32" s="174">
        <v>165145</v>
      </c>
      <c r="F32" s="174">
        <v>927628</v>
      </c>
      <c r="G32" s="174">
        <v>1098101</v>
      </c>
      <c r="H32" s="174">
        <v>155129</v>
      </c>
      <c r="I32" s="174">
        <v>679327</v>
      </c>
      <c r="J32" s="174">
        <v>109945</v>
      </c>
      <c r="K32" s="174">
        <v>1137481</v>
      </c>
      <c r="L32" s="174">
        <v>178816</v>
      </c>
      <c r="M32" s="174">
        <v>913779</v>
      </c>
      <c r="N32" s="100"/>
    </row>
    <row r="33" spans="1:14" ht="11.1" customHeight="1">
      <c r="A33" s="69">
        <f>IF(B33&lt;&gt;"",COUNTA($B$19:B33),"")</f>
        <v>15</v>
      </c>
      <c r="B33" s="125" t="s">
        <v>81</v>
      </c>
      <c r="C33" s="163">
        <v>1378190</v>
      </c>
      <c r="D33" s="163">
        <v>275194</v>
      </c>
      <c r="E33" s="163">
        <v>85280</v>
      </c>
      <c r="F33" s="163">
        <v>237442</v>
      </c>
      <c r="G33" s="163">
        <v>236972</v>
      </c>
      <c r="H33" s="163">
        <v>55720</v>
      </c>
      <c r="I33" s="163">
        <v>168624</v>
      </c>
      <c r="J33" s="163">
        <v>59244</v>
      </c>
      <c r="K33" s="163">
        <v>235335</v>
      </c>
      <c r="L33" s="163">
        <v>70709</v>
      </c>
      <c r="M33" s="163">
        <v>224623</v>
      </c>
      <c r="N33" s="99"/>
    </row>
    <row r="34" spans="1:14" ht="11.1" customHeight="1">
      <c r="A34" s="69">
        <f>IF(B34&lt;&gt;"",COUNTA($B$19:B34),"")</f>
        <v>16</v>
      </c>
      <c r="B34" s="125" t="s">
        <v>82</v>
      </c>
      <c r="C34" s="163">
        <v>480025</v>
      </c>
      <c r="D34" s="163">
        <v>89417</v>
      </c>
      <c r="E34" s="163">
        <v>23607</v>
      </c>
      <c r="F34" s="163">
        <v>88751</v>
      </c>
      <c r="G34" s="163">
        <v>78844</v>
      </c>
      <c r="H34" s="163">
        <v>21090</v>
      </c>
      <c r="I34" s="163">
        <v>62734</v>
      </c>
      <c r="J34" s="163">
        <v>15004</v>
      </c>
      <c r="K34" s="163">
        <v>79004</v>
      </c>
      <c r="L34" s="163">
        <v>22755</v>
      </c>
      <c r="M34" s="163">
        <v>81276</v>
      </c>
      <c r="N34" s="99"/>
    </row>
    <row r="35" spans="1:14" ht="11.1" customHeight="1">
      <c r="A35" s="69">
        <f>IF(B35&lt;&gt;"",COUNTA($B$19:B35),"")</f>
        <v>17</v>
      </c>
      <c r="B35" s="125" t="s">
        <v>98</v>
      </c>
      <c r="C35" s="163">
        <v>606019</v>
      </c>
      <c r="D35" s="163">
        <v>126623</v>
      </c>
      <c r="E35" s="163">
        <v>42809</v>
      </c>
      <c r="F35" s="163">
        <v>105307</v>
      </c>
      <c r="G35" s="163">
        <v>100198</v>
      </c>
      <c r="H35" s="163">
        <v>20047</v>
      </c>
      <c r="I35" s="163">
        <v>70555</v>
      </c>
      <c r="J35" s="163">
        <v>31944</v>
      </c>
      <c r="K35" s="163">
        <v>103913</v>
      </c>
      <c r="L35" s="163">
        <v>35631</v>
      </c>
      <c r="M35" s="163">
        <v>99424</v>
      </c>
      <c r="N35" s="99"/>
    </row>
    <row r="36" spans="1:14" ht="11.1" customHeight="1">
      <c r="A36" s="69">
        <f>IF(B36&lt;&gt;"",COUNTA($B$19:B36),"")</f>
        <v>18</v>
      </c>
      <c r="B36" s="125" t="s">
        <v>99</v>
      </c>
      <c r="C36" s="163">
        <v>175610</v>
      </c>
      <c r="D36" s="163">
        <v>36358</v>
      </c>
      <c r="E36" s="163">
        <v>10493</v>
      </c>
      <c r="F36" s="163">
        <v>26787</v>
      </c>
      <c r="G36" s="163">
        <v>31739</v>
      </c>
      <c r="H36" s="163">
        <v>7564</v>
      </c>
      <c r="I36" s="163">
        <v>20973</v>
      </c>
      <c r="J36" s="163">
        <v>6315</v>
      </c>
      <c r="K36" s="163">
        <v>30446</v>
      </c>
      <c r="L36" s="163">
        <v>5389</v>
      </c>
      <c r="M36" s="163">
        <v>29307</v>
      </c>
      <c r="N36" s="99"/>
    </row>
    <row r="37" spans="1:14" ht="11.1" customHeight="1">
      <c r="A37" s="69">
        <f>IF(B37&lt;&gt;"",COUNTA($B$19:B37),"")</f>
        <v>19</v>
      </c>
      <c r="B37" s="125" t="s">
        <v>26</v>
      </c>
      <c r="C37" s="163">
        <v>825206</v>
      </c>
      <c r="D37" s="163">
        <v>180715</v>
      </c>
      <c r="E37" s="163">
        <v>41737</v>
      </c>
      <c r="F37" s="163">
        <v>120628</v>
      </c>
      <c r="G37" s="163">
        <v>140697</v>
      </c>
      <c r="H37" s="163">
        <v>32262</v>
      </c>
      <c r="I37" s="163">
        <v>90959</v>
      </c>
      <c r="J37" s="163">
        <v>9504</v>
      </c>
      <c r="K37" s="163">
        <v>167055</v>
      </c>
      <c r="L37" s="163">
        <v>27056</v>
      </c>
      <c r="M37" s="163">
        <v>125152</v>
      </c>
      <c r="N37" s="99"/>
    </row>
    <row r="38" spans="1:14" ht="21.6" customHeight="1">
      <c r="A38" s="69">
        <f>IF(B38&lt;&gt;"",COUNTA($B$19:B38),"")</f>
        <v>20</v>
      </c>
      <c r="B38" s="126" t="s">
        <v>600</v>
      </c>
      <c r="C38" s="163">
        <v>305129</v>
      </c>
      <c r="D38" s="163">
        <v>59994</v>
      </c>
      <c r="E38" s="163">
        <v>4895</v>
      </c>
      <c r="F38" s="163">
        <v>42510</v>
      </c>
      <c r="G38" s="163">
        <v>47193</v>
      </c>
      <c r="H38" s="163">
        <v>4596</v>
      </c>
      <c r="I38" s="163">
        <v>32069</v>
      </c>
      <c r="J38" s="163">
        <v>3732</v>
      </c>
      <c r="K38" s="163">
        <v>71585</v>
      </c>
      <c r="L38" s="163">
        <v>4756</v>
      </c>
      <c r="M38" s="163">
        <v>51778</v>
      </c>
      <c r="N38" s="99"/>
    </row>
    <row r="39" spans="1:14" ht="21.6" customHeight="1">
      <c r="A39" s="69">
        <f>IF(B39&lt;&gt;"",COUNTA($B$19:B39),"")</f>
        <v>21</v>
      </c>
      <c r="B39" s="126" t="s">
        <v>601</v>
      </c>
      <c r="C39" s="163">
        <v>890405</v>
      </c>
      <c r="D39" s="163">
        <v>209647</v>
      </c>
      <c r="E39" s="163">
        <v>11725</v>
      </c>
      <c r="F39" s="163">
        <v>166528</v>
      </c>
      <c r="G39" s="163">
        <v>95726</v>
      </c>
      <c r="H39" s="163">
        <v>505</v>
      </c>
      <c r="I39" s="163">
        <v>68917</v>
      </c>
      <c r="J39" s="163">
        <v>332</v>
      </c>
      <c r="K39" s="163">
        <v>194427</v>
      </c>
      <c r="L39" s="163">
        <v>12065</v>
      </c>
      <c r="M39" s="163">
        <v>155161</v>
      </c>
      <c r="N39" s="99"/>
    </row>
    <row r="40" spans="1:14" ht="21.6" customHeight="1">
      <c r="A40" s="69">
        <f>IF(B40&lt;&gt;"",COUNTA($B$19:B40),"")</f>
        <v>22</v>
      </c>
      <c r="B40" s="126" t="s">
        <v>602</v>
      </c>
      <c r="C40" s="163">
        <v>265790</v>
      </c>
      <c r="D40" s="163">
        <v>36037</v>
      </c>
      <c r="E40" s="163">
        <v>661</v>
      </c>
      <c r="F40" s="163">
        <v>26133</v>
      </c>
      <c r="G40" s="163">
        <v>130990</v>
      </c>
      <c r="H40" s="163">
        <v>1160</v>
      </c>
      <c r="I40" s="163">
        <v>15553</v>
      </c>
      <c r="J40" s="163">
        <v>447</v>
      </c>
      <c r="K40" s="163">
        <v>38785</v>
      </c>
      <c r="L40" s="163">
        <v>2321</v>
      </c>
      <c r="M40" s="163">
        <v>18291</v>
      </c>
      <c r="N40" s="99"/>
    </row>
    <row r="41" spans="1:14" ht="11.1" customHeight="1">
      <c r="A41" s="69">
        <f>IF(B41&lt;&gt;"",COUNTA($B$19:B41),"")</f>
        <v>23</v>
      </c>
      <c r="B41" s="125" t="s">
        <v>86</v>
      </c>
      <c r="C41" s="163">
        <v>247802</v>
      </c>
      <c r="D41" s="163">
        <v>78599</v>
      </c>
      <c r="E41" s="163">
        <v>14797</v>
      </c>
      <c r="F41" s="163">
        <v>31657</v>
      </c>
      <c r="G41" s="163">
        <v>33300</v>
      </c>
      <c r="H41" s="163">
        <v>5571</v>
      </c>
      <c r="I41" s="163">
        <v>16924</v>
      </c>
      <c r="J41" s="163">
        <v>2648</v>
      </c>
      <c r="K41" s="163">
        <v>56966</v>
      </c>
      <c r="L41" s="163">
        <v>6723</v>
      </c>
      <c r="M41" s="163">
        <v>30356</v>
      </c>
      <c r="N41" s="99"/>
    </row>
    <row r="42" spans="1:14" ht="11.1" customHeight="1">
      <c r="A42" s="69">
        <f>IF(B42&lt;&gt;"",COUNTA($B$19:B42),"")</f>
        <v>24</v>
      </c>
      <c r="B42" s="125" t="s">
        <v>87</v>
      </c>
      <c r="C42" s="163">
        <v>2441682</v>
      </c>
      <c r="D42" s="163">
        <v>459891</v>
      </c>
      <c r="E42" s="163">
        <v>19450</v>
      </c>
      <c r="F42" s="163">
        <v>381471</v>
      </c>
      <c r="G42" s="163">
        <v>490400</v>
      </c>
      <c r="H42" s="163">
        <v>26701</v>
      </c>
      <c r="I42" s="163">
        <v>324835</v>
      </c>
      <c r="J42" s="163">
        <v>13339</v>
      </c>
      <c r="K42" s="163">
        <v>393173</v>
      </c>
      <c r="L42" s="163">
        <v>16399</v>
      </c>
      <c r="M42" s="163">
        <v>391911</v>
      </c>
      <c r="N42" s="99"/>
    </row>
    <row r="43" spans="1:14" ht="11.1" customHeight="1">
      <c r="A43" s="69">
        <f>IF(B43&lt;&gt;"",COUNTA($B$19:B43),"")</f>
        <v>25</v>
      </c>
      <c r="B43" s="125" t="s">
        <v>73</v>
      </c>
      <c r="C43" s="163">
        <v>1461537</v>
      </c>
      <c r="D43" s="163">
        <v>272260</v>
      </c>
      <c r="E43" s="163">
        <v>6617</v>
      </c>
      <c r="F43" s="163">
        <v>243820</v>
      </c>
      <c r="G43" s="163">
        <v>231219</v>
      </c>
      <c r="H43" s="163">
        <v>3344</v>
      </c>
      <c r="I43" s="163">
        <v>172775</v>
      </c>
      <c r="J43" s="163">
        <v>447</v>
      </c>
      <c r="K43" s="163">
        <v>256712</v>
      </c>
      <c r="L43" s="163">
        <v>3438</v>
      </c>
      <c r="M43" s="163">
        <v>284752</v>
      </c>
      <c r="N43" s="99"/>
    </row>
    <row r="44" spans="1:14" s="128" customFormat="1" ht="18" customHeight="1">
      <c r="A44" s="70">
        <f>IF(B44&lt;&gt;"",COUNTA($B$19:B44),"")</f>
        <v>26</v>
      </c>
      <c r="B44" s="127" t="s">
        <v>88</v>
      </c>
      <c r="C44" s="174">
        <v>4892667</v>
      </c>
      <c r="D44" s="174">
        <v>1027819</v>
      </c>
      <c r="E44" s="174">
        <v>171929</v>
      </c>
      <c r="F44" s="174">
        <v>762550</v>
      </c>
      <c r="G44" s="174">
        <v>944059</v>
      </c>
      <c r="H44" s="174">
        <v>123170</v>
      </c>
      <c r="I44" s="174">
        <v>545106</v>
      </c>
      <c r="J44" s="174">
        <v>88799</v>
      </c>
      <c r="K44" s="174">
        <v>900613</v>
      </c>
      <c r="L44" s="174">
        <v>136590</v>
      </c>
      <c r="M44" s="174">
        <v>712521</v>
      </c>
      <c r="N44" s="100"/>
    </row>
    <row r="45" spans="1:14" ht="11.1" customHeight="1">
      <c r="A45" s="69">
        <f>IF(B45&lt;&gt;"",COUNTA($B$19:B45),"")</f>
        <v>27</v>
      </c>
      <c r="B45" s="125" t="s">
        <v>89</v>
      </c>
      <c r="C45" s="163">
        <v>545655</v>
      </c>
      <c r="D45" s="163">
        <v>73607</v>
      </c>
      <c r="E45" s="163">
        <v>4398</v>
      </c>
      <c r="F45" s="163">
        <v>85325</v>
      </c>
      <c r="G45" s="163">
        <v>87914</v>
      </c>
      <c r="H45" s="163">
        <v>19907</v>
      </c>
      <c r="I45" s="163">
        <v>84080</v>
      </c>
      <c r="J45" s="163">
        <v>24733</v>
      </c>
      <c r="K45" s="163">
        <v>89791</v>
      </c>
      <c r="L45" s="163">
        <v>3364</v>
      </c>
      <c r="M45" s="163">
        <v>124938</v>
      </c>
      <c r="N45" s="99"/>
    </row>
    <row r="46" spans="1:14" ht="11.1" customHeight="1">
      <c r="A46" s="69">
        <f>IF(B46&lt;&gt;"",COUNTA($B$19:B46),"")</f>
        <v>28</v>
      </c>
      <c r="B46" s="125" t="s">
        <v>90</v>
      </c>
      <c r="C46" s="163">
        <v>1197</v>
      </c>
      <c r="D46" s="163" t="s">
        <v>8</v>
      </c>
      <c r="E46" s="163" t="s">
        <v>8</v>
      </c>
      <c r="F46" s="163" t="s">
        <v>8</v>
      </c>
      <c r="G46" s="163" t="s">
        <v>8</v>
      </c>
      <c r="H46" s="163" t="s">
        <v>8</v>
      </c>
      <c r="I46" s="163" t="s">
        <v>8</v>
      </c>
      <c r="J46" s="163" t="s">
        <v>8</v>
      </c>
      <c r="K46" s="163" t="s">
        <v>8</v>
      </c>
      <c r="L46" s="163" t="s">
        <v>8</v>
      </c>
      <c r="M46" s="163">
        <v>1197</v>
      </c>
      <c r="N46" s="99"/>
    </row>
    <row r="47" spans="1:14" ht="11.1" customHeight="1">
      <c r="A47" s="69">
        <f>IF(B47&lt;&gt;"",COUNTA($B$19:B47),"")</f>
        <v>29</v>
      </c>
      <c r="B47" s="125" t="s">
        <v>91</v>
      </c>
      <c r="C47" s="163">
        <v>297615</v>
      </c>
      <c r="D47" s="163">
        <v>44693</v>
      </c>
      <c r="E47" s="163">
        <v>506</v>
      </c>
      <c r="F47" s="163">
        <v>60303</v>
      </c>
      <c r="G47" s="163">
        <v>33928</v>
      </c>
      <c r="H47" s="163">
        <v>6489</v>
      </c>
      <c r="I47" s="163">
        <v>29152</v>
      </c>
      <c r="J47" s="163">
        <v>3519</v>
      </c>
      <c r="K47" s="163">
        <v>69547</v>
      </c>
      <c r="L47" s="163">
        <v>4414</v>
      </c>
      <c r="M47" s="163">
        <v>59993</v>
      </c>
      <c r="N47" s="99"/>
    </row>
    <row r="48" spans="1:14" ht="11.1" customHeight="1">
      <c r="A48" s="69">
        <f>IF(B48&lt;&gt;"",COUNTA($B$19:B48),"")</f>
        <v>30</v>
      </c>
      <c r="B48" s="125" t="s">
        <v>73</v>
      </c>
      <c r="C48" s="163">
        <v>16832</v>
      </c>
      <c r="D48" s="163">
        <v>4691</v>
      </c>
      <c r="E48" s="163" t="s">
        <v>8</v>
      </c>
      <c r="F48" s="163">
        <v>2639</v>
      </c>
      <c r="G48" s="163">
        <v>3417</v>
      </c>
      <c r="H48" s="163">
        <v>388</v>
      </c>
      <c r="I48" s="163">
        <v>1325</v>
      </c>
      <c r="J48" s="163">
        <v>93</v>
      </c>
      <c r="K48" s="163">
        <v>1905</v>
      </c>
      <c r="L48" s="163">
        <v>307</v>
      </c>
      <c r="M48" s="163">
        <v>2856</v>
      </c>
      <c r="N48" s="99"/>
    </row>
    <row r="49" spans="1:14" s="128" customFormat="1" ht="18" customHeight="1">
      <c r="A49" s="70">
        <f>IF(B49&lt;&gt;"",COUNTA($B$19:B49),"")</f>
        <v>31</v>
      </c>
      <c r="B49" s="127" t="s">
        <v>92</v>
      </c>
      <c r="C49" s="174">
        <v>827635</v>
      </c>
      <c r="D49" s="174">
        <v>113609</v>
      </c>
      <c r="E49" s="174">
        <v>4904</v>
      </c>
      <c r="F49" s="174">
        <v>142989</v>
      </c>
      <c r="G49" s="174">
        <v>118424</v>
      </c>
      <c r="H49" s="174">
        <v>26007</v>
      </c>
      <c r="I49" s="174">
        <v>111908</v>
      </c>
      <c r="J49" s="174">
        <v>28159</v>
      </c>
      <c r="K49" s="174">
        <v>157433</v>
      </c>
      <c r="L49" s="174">
        <v>7471</v>
      </c>
      <c r="M49" s="174">
        <v>183272</v>
      </c>
      <c r="N49" s="100"/>
    </row>
    <row r="50" spans="1:14" s="128" customFormat="1" ht="18" customHeight="1">
      <c r="A50" s="70">
        <f>IF(B50&lt;&gt;"",COUNTA($B$19:B50),"")</f>
        <v>32</v>
      </c>
      <c r="B50" s="127" t="s">
        <v>93</v>
      </c>
      <c r="C50" s="174">
        <v>5720302</v>
      </c>
      <c r="D50" s="174">
        <v>1141428</v>
      </c>
      <c r="E50" s="174">
        <v>176833</v>
      </c>
      <c r="F50" s="174">
        <v>905539</v>
      </c>
      <c r="G50" s="174">
        <v>1062483</v>
      </c>
      <c r="H50" s="174">
        <v>149177</v>
      </c>
      <c r="I50" s="174">
        <v>657014</v>
      </c>
      <c r="J50" s="174">
        <v>116958</v>
      </c>
      <c r="K50" s="174">
        <v>1058046</v>
      </c>
      <c r="L50" s="174">
        <v>144061</v>
      </c>
      <c r="M50" s="174">
        <v>895793</v>
      </c>
      <c r="N50" s="100"/>
    </row>
    <row r="51" spans="1:14" s="128" customFormat="1" ht="18" customHeight="1">
      <c r="A51" s="70">
        <f>IF(B51&lt;&gt;"",COUNTA($B$19:B51),"")</f>
        <v>33</v>
      </c>
      <c r="B51" s="127" t="s">
        <v>94</v>
      </c>
      <c r="C51" s="174">
        <v>-173842</v>
      </c>
      <c r="D51" s="174">
        <v>3600</v>
      </c>
      <c r="E51" s="174">
        <v>11688</v>
      </c>
      <c r="F51" s="174">
        <v>-22090</v>
      </c>
      <c r="G51" s="174">
        <v>-35617</v>
      </c>
      <c r="H51" s="174">
        <v>-5952</v>
      </c>
      <c r="I51" s="174">
        <v>-22313</v>
      </c>
      <c r="J51" s="174">
        <v>7013</v>
      </c>
      <c r="K51" s="174">
        <v>-79435</v>
      </c>
      <c r="L51" s="174">
        <v>-34755</v>
      </c>
      <c r="M51" s="174">
        <v>-17987</v>
      </c>
      <c r="N51" s="100"/>
    </row>
    <row r="52" spans="1:14" s="130" customFormat="1" ht="24.95" customHeight="1">
      <c r="A52" s="69">
        <f>IF(B52&lt;&gt;"",COUNTA($B$19:B52),"")</f>
        <v>34</v>
      </c>
      <c r="B52" s="129" t="s">
        <v>603</v>
      </c>
      <c r="C52" s="173">
        <v>45294</v>
      </c>
      <c r="D52" s="173">
        <v>32599</v>
      </c>
      <c r="E52" s="173">
        <v>13758</v>
      </c>
      <c r="F52" s="173">
        <v>25758</v>
      </c>
      <c r="G52" s="173">
        <v>-7904</v>
      </c>
      <c r="H52" s="173">
        <v>-10368</v>
      </c>
      <c r="I52" s="173">
        <v>-9292</v>
      </c>
      <c r="J52" s="173">
        <v>-723</v>
      </c>
      <c r="K52" s="173">
        <v>-435</v>
      </c>
      <c r="L52" s="173">
        <v>-3847</v>
      </c>
      <c r="M52" s="173">
        <v>4569</v>
      </c>
      <c r="N52" s="101"/>
    </row>
    <row r="53" spans="1:14" ht="24.95" customHeight="1">
      <c r="A53" s="69">
        <f>IF(B53&lt;&gt;"",COUNTA($B$19:B53),"")</f>
        <v>35</v>
      </c>
      <c r="B53" s="131" t="s">
        <v>625</v>
      </c>
      <c r="C53" s="163">
        <v>168550</v>
      </c>
      <c r="D53" s="163">
        <v>9735</v>
      </c>
      <c r="E53" s="163">
        <v>820</v>
      </c>
      <c r="F53" s="163">
        <v>21656</v>
      </c>
      <c r="G53" s="163">
        <v>16897</v>
      </c>
      <c r="H53" s="163">
        <v>7015</v>
      </c>
      <c r="I53" s="163">
        <v>22703</v>
      </c>
      <c r="J53" s="163" t="s">
        <v>8</v>
      </c>
      <c r="K53" s="163">
        <v>73115</v>
      </c>
      <c r="L53" s="163">
        <v>40000</v>
      </c>
      <c r="M53" s="163">
        <v>24443</v>
      </c>
      <c r="N53" s="99"/>
    </row>
    <row r="54" spans="1:14" ht="21.6" customHeight="1">
      <c r="A54" s="69">
        <f>IF(B54&lt;&gt;"",COUNTA($B$19:B54),"")</f>
        <v>36</v>
      </c>
      <c r="B54" s="131" t="s">
        <v>624</v>
      </c>
      <c r="C54" s="163">
        <v>120399</v>
      </c>
      <c r="D54" s="163">
        <v>22147</v>
      </c>
      <c r="E54" s="163">
        <v>2284</v>
      </c>
      <c r="F54" s="163">
        <v>12300</v>
      </c>
      <c r="G54" s="163">
        <v>19294</v>
      </c>
      <c r="H54" s="163">
        <v>4935</v>
      </c>
      <c r="I54" s="163">
        <v>13847</v>
      </c>
      <c r="J54" s="163">
        <v>3723</v>
      </c>
      <c r="K54" s="163">
        <v>35324</v>
      </c>
      <c r="L54" s="163">
        <v>2522</v>
      </c>
      <c r="M54" s="163">
        <v>17487</v>
      </c>
      <c r="N54" s="99"/>
    </row>
    <row r="55" spans="1:14" s="74" customFormat="1" ht="20.100000000000001" customHeight="1">
      <c r="A55" s="69" t="str">
        <f>IF(B55&lt;&gt;"",COUNTA($B$19:B55),"")</f>
        <v/>
      </c>
      <c r="B55" s="78"/>
      <c r="C55" s="240" t="s">
        <v>52</v>
      </c>
      <c r="D55" s="241"/>
      <c r="E55" s="241"/>
      <c r="F55" s="241"/>
      <c r="G55" s="241"/>
      <c r="H55" s="241"/>
      <c r="I55" s="241" t="s">
        <v>52</v>
      </c>
      <c r="J55" s="241"/>
      <c r="K55" s="241"/>
      <c r="L55" s="241"/>
      <c r="M55" s="241"/>
    </row>
    <row r="56" spans="1:14" ht="11.1" customHeight="1">
      <c r="A56" s="69">
        <f>IF(B56&lt;&gt;"",COUNTA($B$19:B56),"")</f>
        <v>37</v>
      </c>
      <c r="B56" s="125" t="s">
        <v>69</v>
      </c>
      <c r="C56" s="170">
        <v>947.64</v>
      </c>
      <c r="D56" s="170">
        <v>871.87</v>
      </c>
      <c r="E56" s="170">
        <v>494.35</v>
      </c>
      <c r="F56" s="170">
        <v>833.88</v>
      </c>
      <c r="G56" s="170">
        <v>961.54</v>
      </c>
      <c r="H56" s="170">
        <v>788.97</v>
      </c>
      <c r="I56" s="170">
        <v>956.32</v>
      </c>
      <c r="J56" s="170">
        <v>674.61</v>
      </c>
      <c r="K56" s="170">
        <v>1004.9</v>
      </c>
      <c r="L56" s="170">
        <v>793.89</v>
      </c>
      <c r="M56" s="170">
        <v>1074.06</v>
      </c>
      <c r="N56" s="102"/>
    </row>
    <row r="57" spans="1:14" ht="11.1" customHeight="1">
      <c r="A57" s="69">
        <f>IF(B57&lt;&gt;"",COUNTA($B$19:B57),"")</f>
        <v>38</v>
      </c>
      <c r="B57" s="125" t="s">
        <v>70</v>
      </c>
      <c r="C57" s="170">
        <v>692.78</v>
      </c>
      <c r="D57" s="170">
        <v>766.05</v>
      </c>
      <c r="E57" s="170">
        <v>309.17</v>
      </c>
      <c r="F57" s="170">
        <v>620.98</v>
      </c>
      <c r="G57" s="170">
        <v>747.3</v>
      </c>
      <c r="H57" s="170">
        <v>637.75</v>
      </c>
      <c r="I57" s="170">
        <v>697.33</v>
      </c>
      <c r="J57" s="170">
        <v>287.01</v>
      </c>
      <c r="K57" s="170">
        <v>744.76</v>
      </c>
      <c r="L57" s="170">
        <v>373.44</v>
      </c>
      <c r="M57" s="170">
        <v>565.12</v>
      </c>
      <c r="N57" s="102"/>
    </row>
    <row r="58" spans="1:14" ht="21.6" customHeight="1">
      <c r="A58" s="69">
        <f>IF(B58&lt;&gt;"",COUNTA($B$19:B58),"")</f>
        <v>39</v>
      </c>
      <c r="B58" s="126" t="s">
        <v>626</v>
      </c>
      <c r="C58" s="170">
        <v>1135.25</v>
      </c>
      <c r="D58" s="170">
        <v>1137.2</v>
      </c>
      <c r="E58" s="170" t="s">
        <v>8</v>
      </c>
      <c r="F58" s="170">
        <v>905.4</v>
      </c>
      <c r="G58" s="170">
        <v>1695.5</v>
      </c>
      <c r="H58" s="170" t="s">
        <v>8</v>
      </c>
      <c r="I58" s="170">
        <v>974.35</v>
      </c>
      <c r="J58" s="170" t="s">
        <v>8</v>
      </c>
      <c r="K58" s="170">
        <v>1196.96</v>
      </c>
      <c r="L58" s="170" t="s">
        <v>8</v>
      </c>
      <c r="M58" s="170">
        <v>848.19</v>
      </c>
      <c r="N58" s="102"/>
    </row>
    <row r="59" spans="1:14" ht="11.1" customHeight="1">
      <c r="A59" s="69">
        <f>IF(B59&lt;&gt;"",COUNTA($B$19:B59),"")</f>
        <v>40</v>
      </c>
      <c r="B59" s="125" t="s">
        <v>71</v>
      </c>
      <c r="C59" s="170">
        <v>21.6</v>
      </c>
      <c r="D59" s="170">
        <v>13.08</v>
      </c>
      <c r="E59" s="170">
        <v>0.49</v>
      </c>
      <c r="F59" s="170">
        <v>6.53</v>
      </c>
      <c r="G59" s="170">
        <v>16.739999999999998</v>
      </c>
      <c r="H59" s="170">
        <v>29.1</v>
      </c>
      <c r="I59" s="170">
        <v>36.24</v>
      </c>
      <c r="J59" s="170">
        <v>49</v>
      </c>
      <c r="K59" s="170">
        <v>29.1</v>
      </c>
      <c r="L59" s="170">
        <v>11.15</v>
      </c>
      <c r="M59" s="170">
        <v>33.42</v>
      </c>
      <c r="N59" s="102"/>
    </row>
    <row r="60" spans="1:14" ht="11.1" customHeight="1">
      <c r="A60" s="69">
        <f>IF(B60&lt;&gt;"",COUNTA($B$19:B60),"")</f>
        <v>41</v>
      </c>
      <c r="B60" s="125" t="s">
        <v>72</v>
      </c>
      <c r="C60" s="170">
        <v>2159.0100000000002</v>
      </c>
      <c r="D60" s="170">
        <v>2339.4299999999998</v>
      </c>
      <c r="E60" s="170">
        <v>1911.1</v>
      </c>
      <c r="F60" s="170">
        <v>2113.7399999999998</v>
      </c>
      <c r="G60" s="170">
        <v>2057.33</v>
      </c>
      <c r="H60" s="170">
        <v>1070.28</v>
      </c>
      <c r="I60" s="170">
        <v>1967.67</v>
      </c>
      <c r="J60" s="170">
        <v>1063.6600000000001</v>
      </c>
      <c r="K60" s="170">
        <v>2159.09</v>
      </c>
      <c r="L60" s="170">
        <v>1387.34</v>
      </c>
      <c r="M60" s="170">
        <v>2241.9899999999998</v>
      </c>
      <c r="N60" s="102"/>
    </row>
    <row r="61" spans="1:14" ht="11.1" customHeight="1">
      <c r="A61" s="69">
        <f>IF(B61&lt;&gt;"",COUNTA($B$19:B61),"")</f>
        <v>42</v>
      </c>
      <c r="B61" s="125" t="s">
        <v>73</v>
      </c>
      <c r="C61" s="170">
        <v>1148.18</v>
      </c>
      <c r="D61" s="170">
        <v>1101.44</v>
      </c>
      <c r="E61" s="170">
        <v>109.02</v>
      </c>
      <c r="F61" s="170">
        <v>1114.04</v>
      </c>
      <c r="G61" s="170">
        <v>1070.5999999999999</v>
      </c>
      <c r="H61" s="170">
        <v>61.7</v>
      </c>
      <c r="I61" s="170">
        <v>1100.53</v>
      </c>
      <c r="J61" s="170">
        <v>10.31</v>
      </c>
      <c r="K61" s="170">
        <v>1138.55</v>
      </c>
      <c r="L61" s="170">
        <v>61.32</v>
      </c>
      <c r="M61" s="170">
        <v>1366.17</v>
      </c>
      <c r="N61" s="102"/>
    </row>
    <row r="62" spans="1:14" s="128" customFormat="1" ht="18" customHeight="1">
      <c r="A62" s="70">
        <f>IF(B62&lt;&gt;"",COUNTA($B$19:B62),"")</f>
        <v>43</v>
      </c>
      <c r="B62" s="127" t="s">
        <v>74</v>
      </c>
      <c r="C62" s="171">
        <v>3808.09</v>
      </c>
      <c r="D62" s="171">
        <v>4026.2</v>
      </c>
      <c r="E62" s="171">
        <v>2606.09</v>
      </c>
      <c r="F62" s="171">
        <v>3366.5</v>
      </c>
      <c r="G62" s="171">
        <v>4407.8100000000004</v>
      </c>
      <c r="H62" s="171">
        <v>2464.39</v>
      </c>
      <c r="I62" s="171">
        <v>3531.38</v>
      </c>
      <c r="J62" s="171">
        <v>2063.9699999999998</v>
      </c>
      <c r="K62" s="171">
        <v>3996.26</v>
      </c>
      <c r="L62" s="171">
        <v>2504.5100000000002</v>
      </c>
      <c r="M62" s="171">
        <v>3396.59</v>
      </c>
      <c r="N62" s="103"/>
    </row>
    <row r="63" spans="1:14" ht="21.6" customHeight="1">
      <c r="A63" s="69">
        <f>IF(B63&lt;&gt;"",COUNTA($B$19:B63),"")</f>
        <v>44</v>
      </c>
      <c r="B63" s="126" t="s">
        <v>75</v>
      </c>
      <c r="C63" s="170">
        <v>726.94</v>
      </c>
      <c r="D63" s="170">
        <v>552.08000000000004</v>
      </c>
      <c r="E63" s="170">
        <v>30.67</v>
      </c>
      <c r="F63" s="170">
        <v>749.92</v>
      </c>
      <c r="G63" s="170">
        <v>648.39</v>
      </c>
      <c r="H63" s="170">
        <v>404.91</v>
      </c>
      <c r="I63" s="170">
        <v>780.65</v>
      </c>
      <c r="J63" s="170">
        <v>468.46</v>
      </c>
      <c r="K63" s="170">
        <v>743.49</v>
      </c>
      <c r="L63" s="170">
        <v>656.17</v>
      </c>
      <c r="M63" s="170">
        <v>933.22</v>
      </c>
      <c r="N63" s="102"/>
    </row>
    <row r="64" spans="1:14" ht="11.1" customHeight="1">
      <c r="A64" s="69">
        <f>IF(B64&lt;&gt;"",COUNTA($B$19:B64),"")</f>
        <v>45</v>
      </c>
      <c r="B64" s="125" t="s">
        <v>76</v>
      </c>
      <c r="C64" s="170">
        <v>456.55</v>
      </c>
      <c r="D64" s="170">
        <v>315.70999999999998</v>
      </c>
      <c r="E64" s="170">
        <v>6.4</v>
      </c>
      <c r="F64" s="170">
        <v>387.64</v>
      </c>
      <c r="G64" s="170">
        <v>406.25</v>
      </c>
      <c r="H64" s="170">
        <v>241.69</v>
      </c>
      <c r="I64" s="170">
        <v>594.16</v>
      </c>
      <c r="J64" s="170">
        <v>390</v>
      </c>
      <c r="K64" s="170">
        <v>530.22</v>
      </c>
      <c r="L64" s="170">
        <v>470.33</v>
      </c>
      <c r="M64" s="170">
        <v>564.72</v>
      </c>
      <c r="N64" s="102"/>
    </row>
    <row r="65" spans="1:14" ht="11.1" customHeight="1">
      <c r="A65" s="69">
        <f>IF(B65&lt;&gt;"",COUNTA($B$19:B65),"")</f>
        <v>46</v>
      </c>
      <c r="B65" s="125" t="s">
        <v>77</v>
      </c>
      <c r="C65" s="170">
        <v>0.23</v>
      </c>
      <c r="D65" s="170">
        <v>0.01</v>
      </c>
      <c r="E65" s="170" t="s">
        <v>8</v>
      </c>
      <c r="F65" s="170" t="s">
        <v>8</v>
      </c>
      <c r="G65" s="170">
        <v>0.12</v>
      </c>
      <c r="H65" s="170" t="s">
        <v>8</v>
      </c>
      <c r="I65" s="170" t="s">
        <v>8</v>
      </c>
      <c r="J65" s="170" t="s">
        <v>8</v>
      </c>
      <c r="K65" s="170" t="s">
        <v>8</v>
      </c>
      <c r="L65" s="170" t="s">
        <v>8</v>
      </c>
      <c r="M65" s="170">
        <v>1.25</v>
      </c>
      <c r="N65" s="102"/>
    </row>
    <row r="66" spans="1:14" ht="11.1" customHeight="1">
      <c r="A66" s="69">
        <f>IF(B66&lt;&gt;"",COUNTA($B$19:B66),"")</f>
        <v>47</v>
      </c>
      <c r="B66" s="125" t="s">
        <v>78</v>
      </c>
      <c r="C66" s="170">
        <v>108.4</v>
      </c>
      <c r="D66" s="170">
        <v>43.82</v>
      </c>
      <c r="E66" s="170">
        <v>84.22</v>
      </c>
      <c r="F66" s="170">
        <v>134.1</v>
      </c>
      <c r="G66" s="170">
        <v>43.95</v>
      </c>
      <c r="H66" s="170">
        <v>0.72</v>
      </c>
      <c r="I66" s="170">
        <v>23.56</v>
      </c>
      <c r="J66" s="170">
        <v>4.5199999999999996</v>
      </c>
      <c r="K66" s="170">
        <v>313.57</v>
      </c>
      <c r="L66" s="170">
        <v>33.74</v>
      </c>
      <c r="M66" s="170">
        <v>66.75</v>
      </c>
      <c r="N66" s="102"/>
    </row>
    <row r="67" spans="1:14" ht="11.1" customHeight="1">
      <c r="A67" s="69">
        <f>IF(B67&lt;&gt;"",COUNTA($B$19:B67),"")</f>
        <v>48</v>
      </c>
      <c r="B67" s="125" t="s">
        <v>73</v>
      </c>
      <c r="C67" s="170">
        <v>13.22</v>
      </c>
      <c r="D67" s="170">
        <v>18.98</v>
      </c>
      <c r="E67" s="170" t="s">
        <v>8</v>
      </c>
      <c r="F67" s="170">
        <v>12.06</v>
      </c>
      <c r="G67" s="170">
        <v>15.82</v>
      </c>
      <c r="H67" s="170">
        <v>7.17</v>
      </c>
      <c r="I67" s="170">
        <v>8.44</v>
      </c>
      <c r="J67" s="170">
        <v>2.15</v>
      </c>
      <c r="K67" s="170">
        <v>8.4499999999999993</v>
      </c>
      <c r="L67" s="170">
        <v>5.47</v>
      </c>
      <c r="M67" s="170">
        <v>13.7</v>
      </c>
      <c r="N67" s="102"/>
    </row>
    <row r="68" spans="1:14" s="128" customFormat="1" ht="18" customHeight="1">
      <c r="A68" s="70">
        <f>IF(B68&lt;&gt;"",COUNTA($B$19:B68),"")</f>
        <v>49</v>
      </c>
      <c r="B68" s="127" t="s">
        <v>79</v>
      </c>
      <c r="C68" s="171">
        <v>822.34</v>
      </c>
      <c r="D68" s="171">
        <v>576.92999999999995</v>
      </c>
      <c r="E68" s="171">
        <v>114.89</v>
      </c>
      <c r="F68" s="171">
        <v>871.96</v>
      </c>
      <c r="G68" s="171">
        <v>676.65</v>
      </c>
      <c r="H68" s="171">
        <v>398.46</v>
      </c>
      <c r="I68" s="171">
        <v>795.77</v>
      </c>
      <c r="J68" s="171">
        <v>470.84</v>
      </c>
      <c r="K68" s="171">
        <v>1048.6099999999999</v>
      </c>
      <c r="L68" s="171">
        <v>684.43</v>
      </c>
      <c r="M68" s="171">
        <v>987.51</v>
      </c>
      <c r="N68" s="103"/>
    </row>
    <row r="69" spans="1:14" s="128" customFormat="1" ht="18" customHeight="1">
      <c r="A69" s="70">
        <f>IF(B69&lt;&gt;"",COUNTA($B$19:B69),"")</f>
        <v>50</v>
      </c>
      <c r="B69" s="127" t="s">
        <v>80</v>
      </c>
      <c r="C69" s="171">
        <v>4630.4399999999996</v>
      </c>
      <c r="D69" s="171">
        <v>4603.13</v>
      </c>
      <c r="E69" s="171">
        <v>2720.98</v>
      </c>
      <c r="F69" s="171">
        <v>4238.45</v>
      </c>
      <c r="G69" s="171">
        <v>5084.46</v>
      </c>
      <c r="H69" s="171">
        <v>2862.85</v>
      </c>
      <c r="I69" s="171">
        <v>4327.1400000000003</v>
      </c>
      <c r="J69" s="171">
        <v>2534.81</v>
      </c>
      <c r="K69" s="171">
        <v>5044.87</v>
      </c>
      <c r="L69" s="171">
        <v>3188.94</v>
      </c>
      <c r="M69" s="171">
        <v>4384.1099999999997</v>
      </c>
      <c r="N69" s="103"/>
    </row>
    <row r="70" spans="1:14" ht="11.1" customHeight="1">
      <c r="A70" s="69">
        <f>IF(B70&lt;&gt;"",COUNTA($B$19:B70),"")</f>
        <v>51</v>
      </c>
      <c r="B70" s="125" t="s">
        <v>81</v>
      </c>
      <c r="C70" s="170">
        <v>1082.71</v>
      </c>
      <c r="D70" s="170">
        <v>1113.31</v>
      </c>
      <c r="E70" s="170">
        <v>1405.1</v>
      </c>
      <c r="F70" s="170">
        <v>1084.9000000000001</v>
      </c>
      <c r="G70" s="170">
        <v>1097.24</v>
      </c>
      <c r="H70" s="170">
        <v>1028.28</v>
      </c>
      <c r="I70" s="170">
        <v>1074.0999999999999</v>
      </c>
      <c r="J70" s="170">
        <v>1365.89</v>
      </c>
      <c r="K70" s="170">
        <v>1043.74</v>
      </c>
      <c r="L70" s="170">
        <v>1261</v>
      </c>
      <c r="M70" s="170">
        <v>1077.69</v>
      </c>
      <c r="N70" s="102"/>
    </row>
    <row r="71" spans="1:14" ht="11.1" customHeight="1">
      <c r="A71" s="69">
        <f>IF(B71&lt;&gt;"",COUNTA($B$19:B71),"")</f>
        <v>52</v>
      </c>
      <c r="B71" s="125" t="s">
        <v>82</v>
      </c>
      <c r="C71" s="170">
        <v>377.11</v>
      </c>
      <c r="D71" s="170">
        <v>361.74</v>
      </c>
      <c r="E71" s="170">
        <v>388.95</v>
      </c>
      <c r="F71" s="170">
        <v>405.51</v>
      </c>
      <c r="G71" s="170">
        <v>365.06</v>
      </c>
      <c r="H71" s="170">
        <v>389.2</v>
      </c>
      <c r="I71" s="170">
        <v>399.6</v>
      </c>
      <c r="J71" s="170">
        <v>345.91</v>
      </c>
      <c r="K71" s="170">
        <v>350.39</v>
      </c>
      <c r="L71" s="170">
        <v>405.81</v>
      </c>
      <c r="M71" s="170">
        <v>389.94</v>
      </c>
      <c r="N71" s="102"/>
    </row>
    <row r="72" spans="1:14" ht="11.1" customHeight="1">
      <c r="A72" s="69">
        <f>IF(B72&lt;&gt;"",COUNTA($B$19:B72),"")</f>
        <v>53</v>
      </c>
      <c r="B72" s="125" t="s">
        <v>98</v>
      </c>
      <c r="C72" s="170">
        <v>476.09</v>
      </c>
      <c r="D72" s="170">
        <v>512.26</v>
      </c>
      <c r="E72" s="170">
        <v>705.33</v>
      </c>
      <c r="F72" s="170">
        <v>481.16</v>
      </c>
      <c r="G72" s="170">
        <v>463.94</v>
      </c>
      <c r="H72" s="170">
        <v>369.97</v>
      </c>
      <c r="I72" s="170">
        <v>449.42</v>
      </c>
      <c r="J72" s="170">
        <v>736.48</v>
      </c>
      <c r="K72" s="170">
        <v>460.86</v>
      </c>
      <c r="L72" s="170">
        <v>635.42999999999995</v>
      </c>
      <c r="M72" s="170">
        <v>477.01</v>
      </c>
      <c r="N72" s="102"/>
    </row>
    <row r="73" spans="1:14" ht="11.1" customHeight="1">
      <c r="A73" s="69">
        <f>IF(B73&lt;&gt;"",COUNTA($B$19:B73),"")</f>
        <v>54</v>
      </c>
      <c r="B73" s="125" t="s">
        <v>99</v>
      </c>
      <c r="C73" s="170">
        <v>137.96</v>
      </c>
      <c r="D73" s="170">
        <v>147.09</v>
      </c>
      <c r="E73" s="170">
        <v>172.89</v>
      </c>
      <c r="F73" s="170">
        <v>122.4</v>
      </c>
      <c r="G73" s="170">
        <v>146.96</v>
      </c>
      <c r="H73" s="170">
        <v>139.6</v>
      </c>
      <c r="I73" s="170">
        <v>133.59</v>
      </c>
      <c r="J73" s="170">
        <v>145.6</v>
      </c>
      <c r="K73" s="170">
        <v>135.03</v>
      </c>
      <c r="L73" s="170">
        <v>96.1</v>
      </c>
      <c r="M73" s="170">
        <v>140.61000000000001</v>
      </c>
      <c r="N73" s="102"/>
    </row>
    <row r="74" spans="1:14" ht="11.1" customHeight="1">
      <c r="A74" s="69">
        <f>IF(B74&lt;&gt;"",COUNTA($B$19:B74),"")</f>
        <v>55</v>
      </c>
      <c r="B74" s="125" t="s">
        <v>26</v>
      </c>
      <c r="C74" s="170">
        <v>648.28</v>
      </c>
      <c r="D74" s="170">
        <v>731.09</v>
      </c>
      <c r="E74" s="170">
        <v>687.67</v>
      </c>
      <c r="F74" s="170">
        <v>551.16</v>
      </c>
      <c r="G74" s="170">
        <v>651.46</v>
      </c>
      <c r="H74" s="170">
        <v>595.38</v>
      </c>
      <c r="I74" s="170">
        <v>579.39</v>
      </c>
      <c r="J74" s="170">
        <v>219.13</v>
      </c>
      <c r="K74" s="170">
        <v>740.91</v>
      </c>
      <c r="L74" s="170">
        <v>482.5</v>
      </c>
      <c r="M74" s="170">
        <v>600.45000000000005</v>
      </c>
      <c r="N74" s="102"/>
    </row>
    <row r="75" spans="1:14" ht="21.6" customHeight="1">
      <c r="A75" s="69">
        <f>IF(B75&lt;&gt;"",COUNTA($B$19:B75),"")</f>
        <v>56</v>
      </c>
      <c r="B75" s="126" t="s">
        <v>600</v>
      </c>
      <c r="C75" s="170">
        <v>239.71</v>
      </c>
      <c r="D75" s="170">
        <v>242.71</v>
      </c>
      <c r="E75" s="170">
        <v>80.66</v>
      </c>
      <c r="F75" s="170">
        <v>194.23</v>
      </c>
      <c r="G75" s="170">
        <v>218.51</v>
      </c>
      <c r="H75" s="170">
        <v>84.81</v>
      </c>
      <c r="I75" s="170">
        <v>204.27</v>
      </c>
      <c r="J75" s="170">
        <v>86.03</v>
      </c>
      <c r="K75" s="170">
        <v>317.49</v>
      </c>
      <c r="L75" s="170">
        <v>84.81</v>
      </c>
      <c r="M75" s="170">
        <v>248.42</v>
      </c>
      <c r="N75" s="102"/>
    </row>
    <row r="76" spans="1:14" ht="21.6" customHeight="1">
      <c r="A76" s="69">
        <f>IF(B76&lt;&gt;"",COUNTA($B$19:B76),"")</f>
        <v>57</v>
      </c>
      <c r="B76" s="126" t="s">
        <v>601</v>
      </c>
      <c r="C76" s="170">
        <v>699.5</v>
      </c>
      <c r="D76" s="170">
        <v>848.14</v>
      </c>
      <c r="E76" s="170">
        <v>193.19</v>
      </c>
      <c r="F76" s="170">
        <v>760.89</v>
      </c>
      <c r="G76" s="170">
        <v>443.24</v>
      </c>
      <c r="H76" s="170">
        <v>9.32</v>
      </c>
      <c r="I76" s="170">
        <v>438.98</v>
      </c>
      <c r="J76" s="170">
        <v>7.66</v>
      </c>
      <c r="K76" s="170">
        <v>862.31</v>
      </c>
      <c r="L76" s="170">
        <v>215.16</v>
      </c>
      <c r="M76" s="170">
        <v>744.43</v>
      </c>
      <c r="N76" s="102"/>
    </row>
    <row r="77" spans="1:14" ht="21.6" customHeight="1">
      <c r="A77" s="69">
        <f>IF(B77&lt;&gt;"",COUNTA($B$19:B77),"")</f>
        <v>58</v>
      </c>
      <c r="B77" s="126" t="s">
        <v>602</v>
      </c>
      <c r="C77" s="170">
        <v>208.8</v>
      </c>
      <c r="D77" s="170">
        <v>145.79</v>
      </c>
      <c r="E77" s="170">
        <v>10.9</v>
      </c>
      <c r="F77" s="170">
        <v>119.41</v>
      </c>
      <c r="G77" s="170">
        <v>606.51</v>
      </c>
      <c r="H77" s="170">
        <v>21.4</v>
      </c>
      <c r="I77" s="170">
        <v>99.07</v>
      </c>
      <c r="J77" s="170">
        <v>10.3</v>
      </c>
      <c r="K77" s="170">
        <v>172.01</v>
      </c>
      <c r="L77" s="170">
        <v>41.38</v>
      </c>
      <c r="M77" s="170">
        <v>87.76</v>
      </c>
      <c r="N77" s="102"/>
    </row>
    <row r="78" spans="1:14" ht="11.1" customHeight="1">
      <c r="A78" s="69">
        <f>IF(B78&lt;&gt;"",COUNTA($B$19:B78),"")</f>
        <v>59</v>
      </c>
      <c r="B78" s="125" t="s">
        <v>86</v>
      </c>
      <c r="C78" s="170">
        <v>194.67</v>
      </c>
      <c r="D78" s="170">
        <v>317.97000000000003</v>
      </c>
      <c r="E78" s="170">
        <v>243.8</v>
      </c>
      <c r="F78" s="170">
        <v>144.63999999999999</v>
      </c>
      <c r="G78" s="170">
        <v>154.19</v>
      </c>
      <c r="H78" s="170">
        <v>102.81</v>
      </c>
      <c r="I78" s="170">
        <v>107.8</v>
      </c>
      <c r="J78" s="170">
        <v>61.05</v>
      </c>
      <c r="K78" s="170">
        <v>252.65</v>
      </c>
      <c r="L78" s="170">
        <v>119.9</v>
      </c>
      <c r="M78" s="170">
        <v>145.63999999999999</v>
      </c>
      <c r="N78" s="102"/>
    </row>
    <row r="79" spans="1:14" ht="11.1" customHeight="1">
      <c r="A79" s="69">
        <f>IF(B79&lt;&gt;"",COUNTA($B$19:B79),"")</f>
        <v>60</v>
      </c>
      <c r="B79" s="125" t="s">
        <v>87</v>
      </c>
      <c r="C79" s="170">
        <v>1918.18</v>
      </c>
      <c r="D79" s="170">
        <v>1860.51</v>
      </c>
      <c r="E79" s="170">
        <v>320.47000000000003</v>
      </c>
      <c r="F79" s="170">
        <v>1742.99</v>
      </c>
      <c r="G79" s="170">
        <v>2270.67</v>
      </c>
      <c r="H79" s="170">
        <v>492.76</v>
      </c>
      <c r="I79" s="170">
        <v>2069.12</v>
      </c>
      <c r="J79" s="170">
        <v>307.54000000000002</v>
      </c>
      <c r="K79" s="170">
        <v>1743.77</v>
      </c>
      <c r="L79" s="170">
        <v>292.45999999999998</v>
      </c>
      <c r="M79" s="170">
        <v>1880.3</v>
      </c>
      <c r="N79" s="102"/>
    </row>
    <row r="80" spans="1:14" ht="11.1" customHeight="1">
      <c r="A80" s="69">
        <f>IF(B80&lt;&gt;"",COUNTA($B$19:B80),"")</f>
        <v>61</v>
      </c>
      <c r="B80" s="125" t="s">
        <v>73</v>
      </c>
      <c r="C80" s="170">
        <v>1148.18</v>
      </c>
      <c r="D80" s="170">
        <v>1101.44</v>
      </c>
      <c r="E80" s="170">
        <v>109.02</v>
      </c>
      <c r="F80" s="170">
        <v>1114.04</v>
      </c>
      <c r="G80" s="170">
        <v>1070.5999999999999</v>
      </c>
      <c r="H80" s="170">
        <v>61.7</v>
      </c>
      <c r="I80" s="170">
        <v>1100.53</v>
      </c>
      <c r="J80" s="170">
        <v>10.31</v>
      </c>
      <c r="K80" s="170">
        <v>1138.55</v>
      </c>
      <c r="L80" s="170">
        <v>61.32</v>
      </c>
      <c r="M80" s="170">
        <v>1366.17</v>
      </c>
      <c r="N80" s="102"/>
    </row>
    <row r="81" spans="1:14" s="128" customFormat="1" ht="18" customHeight="1">
      <c r="A81" s="70">
        <f>IF(B81&lt;&gt;"",COUNTA($B$19:B81),"")</f>
        <v>62</v>
      </c>
      <c r="B81" s="127" t="s">
        <v>88</v>
      </c>
      <c r="C81" s="171">
        <v>3843.68</v>
      </c>
      <c r="D81" s="171">
        <v>4158.08</v>
      </c>
      <c r="E81" s="171">
        <v>2832.77</v>
      </c>
      <c r="F81" s="171">
        <v>3484.19</v>
      </c>
      <c r="G81" s="171">
        <v>4371.21</v>
      </c>
      <c r="H81" s="171">
        <v>2273.06</v>
      </c>
      <c r="I81" s="171">
        <v>3472.19</v>
      </c>
      <c r="J81" s="171">
        <v>2047.29</v>
      </c>
      <c r="K81" s="171">
        <v>3994.33</v>
      </c>
      <c r="L81" s="171">
        <v>2435.89</v>
      </c>
      <c r="M81" s="171">
        <v>3418.51</v>
      </c>
      <c r="N81" s="103"/>
    </row>
    <row r="82" spans="1:14" ht="11.1" customHeight="1">
      <c r="A82" s="69">
        <f>IF(B82&lt;&gt;"",COUNTA($B$19:B82),"")</f>
        <v>63</v>
      </c>
      <c r="B82" s="125" t="s">
        <v>89</v>
      </c>
      <c r="C82" s="170">
        <v>428.67</v>
      </c>
      <c r="D82" s="170">
        <v>297.77999999999997</v>
      </c>
      <c r="E82" s="170">
        <v>72.459999999999994</v>
      </c>
      <c r="F82" s="170">
        <v>389.86</v>
      </c>
      <c r="G82" s="170">
        <v>407.06</v>
      </c>
      <c r="H82" s="170">
        <v>367.37</v>
      </c>
      <c r="I82" s="170">
        <v>535.57000000000005</v>
      </c>
      <c r="J82" s="170">
        <v>570.23</v>
      </c>
      <c r="K82" s="170">
        <v>398.23</v>
      </c>
      <c r="L82" s="170">
        <v>59.99</v>
      </c>
      <c r="M82" s="170">
        <v>599.41999999999996</v>
      </c>
      <c r="N82" s="102"/>
    </row>
    <row r="83" spans="1:14" ht="11.1" customHeight="1">
      <c r="A83" s="69">
        <f>IF(B83&lt;&gt;"",COUNTA($B$19:B83),"")</f>
        <v>64</v>
      </c>
      <c r="B83" s="125" t="s">
        <v>90</v>
      </c>
      <c r="C83" s="170">
        <v>0.94</v>
      </c>
      <c r="D83" s="170" t="s">
        <v>8</v>
      </c>
      <c r="E83" s="170" t="s">
        <v>8</v>
      </c>
      <c r="F83" s="170" t="s">
        <v>8</v>
      </c>
      <c r="G83" s="170" t="s">
        <v>8</v>
      </c>
      <c r="H83" s="170" t="s">
        <v>8</v>
      </c>
      <c r="I83" s="170" t="s">
        <v>8</v>
      </c>
      <c r="J83" s="170" t="s">
        <v>8</v>
      </c>
      <c r="K83" s="170" t="s">
        <v>8</v>
      </c>
      <c r="L83" s="170" t="s">
        <v>8</v>
      </c>
      <c r="M83" s="170">
        <v>5.74</v>
      </c>
      <c r="N83" s="102"/>
    </row>
    <row r="84" spans="1:14" ht="11.1" customHeight="1">
      <c r="A84" s="69">
        <f>IF(B84&lt;&gt;"",COUNTA($B$19:B84),"")</f>
        <v>65</v>
      </c>
      <c r="B84" s="125" t="s">
        <v>91</v>
      </c>
      <c r="C84" s="170">
        <v>233.81</v>
      </c>
      <c r="D84" s="170">
        <v>180.81</v>
      </c>
      <c r="E84" s="170">
        <v>8.33</v>
      </c>
      <c r="F84" s="170">
        <v>275.52999999999997</v>
      </c>
      <c r="G84" s="170">
        <v>157.09</v>
      </c>
      <c r="H84" s="170">
        <v>119.75</v>
      </c>
      <c r="I84" s="170">
        <v>185.69</v>
      </c>
      <c r="J84" s="170">
        <v>81.13</v>
      </c>
      <c r="K84" s="170">
        <v>308.45</v>
      </c>
      <c r="L84" s="170">
        <v>78.709999999999994</v>
      </c>
      <c r="M84" s="170">
        <v>287.83</v>
      </c>
      <c r="N84" s="102"/>
    </row>
    <row r="85" spans="1:14" ht="11.1" customHeight="1">
      <c r="A85" s="69">
        <f>IF(B85&lt;&gt;"",COUNTA($B$19:B85),"")</f>
        <v>66</v>
      </c>
      <c r="B85" s="125" t="s">
        <v>73</v>
      </c>
      <c r="C85" s="170">
        <v>13.22</v>
      </c>
      <c r="D85" s="170">
        <v>18.98</v>
      </c>
      <c r="E85" s="170" t="s">
        <v>8</v>
      </c>
      <c r="F85" s="170">
        <v>12.06</v>
      </c>
      <c r="G85" s="170">
        <v>15.82</v>
      </c>
      <c r="H85" s="170">
        <v>7.17</v>
      </c>
      <c r="I85" s="170">
        <v>8.44</v>
      </c>
      <c r="J85" s="170">
        <v>2.15</v>
      </c>
      <c r="K85" s="170">
        <v>8.4499999999999993</v>
      </c>
      <c r="L85" s="170">
        <v>5.47</v>
      </c>
      <c r="M85" s="170">
        <v>13.7</v>
      </c>
      <c r="N85" s="102"/>
    </row>
    <row r="86" spans="1:14" s="128" customFormat="1" ht="18" customHeight="1">
      <c r="A86" s="70">
        <f>IF(B86&lt;&gt;"",COUNTA($B$19:B86),"")</f>
        <v>67</v>
      </c>
      <c r="B86" s="127" t="s">
        <v>92</v>
      </c>
      <c r="C86" s="171">
        <v>650.19000000000005</v>
      </c>
      <c r="D86" s="171">
        <v>459.61</v>
      </c>
      <c r="E86" s="171">
        <v>80.8</v>
      </c>
      <c r="F86" s="171">
        <v>653.34</v>
      </c>
      <c r="G86" s="171">
        <v>548.33000000000004</v>
      </c>
      <c r="H86" s="171">
        <v>479.95</v>
      </c>
      <c r="I86" s="171">
        <v>712.82</v>
      </c>
      <c r="J86" s="171">
        <v>649.21</v>
      </c>
      <c r="K86" s="171">
        <v>698.23</v>
      </c>
      <c r="L86" s="171">
        <v>133.22999999999999</v>
      </c>
      <c r="M86" s="171">
        <v>879.3</v>
      </c>
      <c r="N86" s="103"/>
    </row>
    <row r="87" spans="1:14" s="128" customFormat="1" ht="18" customHeight="1">
      <c r="A87" s="70">
        <f>IF(B87&lt;&gt;"",COUNTA($B$19:B87),"")</f>
        <v>68</v>
      </c>
      <c r="B87" s="127" t="s">
        <v>93</v>
      </c>
      <c r="C87" s="171">
        <v>4493.87</v>
      </c>
      <c r="D87" s="171">
        <v>4617.6899999999996</v>
      </c>
      <c r="E87" s="171">
        <v>2913.56</v>
      </c>
      <c r="F87" s="171">
        <v>4137.5200000000004</v>
      </c>
      <c r="G87" s="171">
        <v>4919.54</v>
      </c>
      <c r="H87" s="171">
        <v>2753.01</v>
      </c>
      <c r="I87" s="171">
        <v>4185.01</v>
      </c>
      <c r="J87" s="171">
        <v>2696.5</v>
      </c>
      <c r="K87" s="171">
        <v>4692.5600000000004</v>
      </c>
      <c r="L87" s="171">
        <v>2569.12</v>
      </c>
      <c r="M87" s="171">
        <v>4297.8100000000004</v>
      </c>
      <c r="N87" s="103"/>
    </row>
    <row r="88" spans="1:14" s="128" customFormat="1" ht="18" customHeight="1">
      <c r="A88" s="70">
        <f>IF(B88&lt;&gt;"",COUNTA($B$19:B88),"")</f>
        <v>69</v>
      </c>
      <c r="B88" s="127" t="s">
        <v>94</v>
      </c>
      <c r="C88" s="171">
        <v>-136.57</v>
      </c>
      <c r="D88" s="171">
        <v>14.56</v>
      </c>
      <c r="E88" s="171">
        <v>192.58</v>
      </c>
      <c r="F88" s="171">
        <v>-100.93</v>
      </c>
      <c r="G88" s="171">
        <v>-164.92</v>
      </c>
      <c r="H88" s="171">
        <v>-109.84</v>
      </c>
      <c r="I88" s="171">
        <v>-142.13</v>
      </c>
      <c r="J88" s="171">
        <v>161.69999999999999</v>
      </c>
      <c r="K88" s="171">
        <v>-352.31</v>
      </c>
      <c r="L88" s="171">
        <v>-619.80999999999995</v>
      </c>
      <c r="M88" s="171">
        <v>-86.3</v>
      </c>
      <c r="N88" s="103"/>
    </row>
    <row r="89" spans="1:14" s="130" customFormat="1" ht="24.95" customHeight="1">
      <c r="A89" s="69">
        <f>IF(B89&lt;&gt;"",COUNTA($B$19:B89),"")</f>
        <v>70</v>
      </c>
      <c r="B89" s="129" t="s">
        <v>603</v>
      </c>
      <c r="C89" s="172">
        <v>35.58</v>
      </c>
      <c r="D89" s="172">
        <v>131.88</v>
      </c>
      <c r="E89" s="172">
        <v>226.68</v>
      </c>
      <c r="F89" s="172">
        <v>117.69</v>
      </c>
      <c r="G89" s="172">
        <v>-36.6</v>
      </c>
      <c r="H89" s="172">
        <v>-191.33</v>
      </c>
      <c r="I89" s="172">
        <v>-59.19</v>
      </c>
      <c r="J89" s="172">
        <v>-16.68</v>
      </c>
      <c r="K89" s="172">
        <v>-1.93</v>
      </c>
      <c r="L89" s="172">
        <v>-68.61</v>
      </c>
      <c r="M89" s="172">
        <v>21.92</v>
      </c>
      <c r="N89" s="104"/>
    </row>
    <row r="90" spans="1:14" ht="24.95" customHeight="1">
      <c r="A90" s="69">
        <f>IF(B90&lt;&gt;"",COUNTA($B$19:B90),"")</f>
        <v>71</v>
      </c>
      <c r="B90" s="131" t="s">
        <v>625</v>
      </c>
      <c r="C90" s="170">
        <v>132.41</v>
      </c>
      <c r="D90" s="170">
        <v>39.39</v>
      </c>
      <c r="E90" s="170">
        <v>13.51</v>
      </c>
      <c r="F90" s="170">
        <v>98.95</v>
      </c>
      <c r="G90" s="170">
        <v>78.239999999999995</v>
      </c>
      <c r="H90" s="170">
        <v>129.46</v>
      </c>
      <c r="I90" s="170">
        <v>144.61000000000001</v>
      </c>
      <c r="J90" s="170" t="s">
        <v>8</v>
      </c>
      <c r="K90" s="170">
        <v>324.27999999999997</v>
      </c>
      <c r="L90" s="170">
        <v>713.34</v>
      </c>
      <c r="M90" s="170">
        <v>117.27</v>
      </c>
      <c r="N90" s="102"/>
    </row>
    <row r="91" spans="1:14" ht="21.6" customHeight="1">
      <c r="A91" s="69">
        <f>IF(B91&lt;&gt;"",COUNTA($B$19:B91),"")</f>
        <v>72</v>
      </c>
      <c r="B91" s="131" t="s">
        <v>624</v>
      </c>
      <c r="C91" s="170">
        <v>94.59</v>
      </c>
      <c r="D91" s="170">
        <v>89.6</v>
      </c>
      <c r="E91" s="170">
        <v>37.630000000000003</v>
      </c>
      <c r="F91" s="170">
        <v>56.2</v>
      </c>
      <c r="G91" s="170">
        <v>89.34</v>
      </c>
      <c r="H91" s="170">
        <v>91.07</v>
      </c>
      <c r="I91" s="170">
        <v>88.2</v>
      </c>
      <c r="J91" s="170">
        <v>85.84</v>
      </c>
      <c r="K91" s="170">
        <v>156.66999999999999</v>
      </c>
      <c r="L91" s="170">
        <v>44.98</v>
      </c>
      <c r="M91" s="170">
        <v>83.9</v>
      </c>
      <c r="N91" s="102"/>
    </row>
    <row r="92" spans="1:14" s="134" customFormat="1" ht="11.45" customHeight="1">
      <c r="A92" s="136"/>
      <c r="B92" s="132"/>
      <c r="C92" s="132"/>
      <c r="D92" s="133"/>
      <c r="F92" s="135"/>
      <c r="G92" s="123"/>
      <c r="H92" s="123"/>
      <c r="I92" s="123"/>
      <c r="J92" s="123"/>
      <c r="K92" s="123"/>
      <c r="L92" s="123"/>
      <c r="M92" s="123"/>
    </row>
    <row r="93" spans="1:14" ht="11.45" customHeight="1"/>
    <row r="94" spans="1:14" ht="11.45" customHeight="1"/>
    <row r="95" spans="1:14" ht="11.45" customHeight="1"/>
    <row r="96" spans="1:14"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row r="125" ht="11.45" customHeight="1"/>
    <row r="126" ht="11.45" customHeight="1"/>
    <row r="127" ht="11.45" customHeight="1"/>
    <row r="128" ht="11.45" customHeight="1"/>
    <row r="129" ht="11.45" customHeight="1"/>
    <row r="130" ht="11.45" customHeight="1"/>
    <row r="131" ht="11.45" customHeight="1"/>
    <row r="132" ht="11.45" customHeight="1"/>
    <row r="133" ht="11.45" customHeight="1"/>
    <row r="134" ht="11.45" customHeight="1"/>
    <row r="135" ht="11.45" customHeight="1"/>
    <row r="136" ht="11.45" customHeight="1"/>
    <row r="137" ht="11.45" customHeight="1"/>
    <row r="138" ht="11.45" customHeight="1"/>
    <row r="139" ht="11.45" customHeight="1"/>
    <row r="140" ht="11.45" customHeight="1"/>
    <row r="141" ht="11.45" customHeight="1"/>
    <row r="142" ht="11.45" customHeight="1"/>
    <row r="143" ht="11.45" customHeight="1"/>
    <row r="144" ht="11.45" customHeight="1"/>
    <row r="145" ht="11.45" customHeight="1"/>
    <row r="146" ht="11.45" customHeight="1"/>
    <row r="147" ht="11.45" customHeight="1"/>
    <row r="148" ht="11.45" customHeight="1"/>
    <row r="149" ht="11.45" customHeight="1"/>
    <row r="150" ht="11.45" customHeight="1"/>
    <row r="151" ht="11.45" customHeight="1"/>
    <row r="152" ht="11.45" customHeight="1"/>
    <row r="153" ht="11.45" customHeight="1"/>
    <row r="154" ht="11.45" customHeight="1"/>
    <row r="155" ht="11.45" customHeight="1"/>
    <row r="156" ht="11.45" customHeight="1"/>
    <row r="157" ht="11.45" customHeight="1"/>
    <row r="158" ht="11.45" customHeight="1"/>
    <row r="159" ht="11.45" customHeight="1"/>
    <row r="160" ht="11.45" customHeight="1"/>
    <row r="161" ht="11.45" customHeight="1"/>
    <row r="162" ht="11.45" customHeight="1"/>
    <row r="163" ht="11.45" customHeight="1"/>
    <row r="164" ht="11.45" customHeight="1"/>
    <row r="165" ht="11.45" customHeight="1"/>
    <row r="166" ht="11.45" customHeight="1"/>
    <row r="167" ht="11.45" customHeight="1"/>
    <row r="168" ht="11.45" customHeight="1"/>
    <row r="169" ht="11.45" customHeight="1"/>
    <row r="170" ht="11.45" customHeight="1"/>
    <row r="171" ht="11.45" customHeight="1"/>
    <row r="172" ht="11.45" customHeight="1"/>
    <row r="173" ht="11.45" customHeight="1"/>
    <row r="174" ht="11.45" customHeight="1"/>
    <row r="175" ht="11.45" customHeight="1"/>
    <row r="176" ht="11.45" customHeight="1"/>
    <row r="177" ht="11.45" customHeight="1"/>
    <row r="178" ht="11.45" customHeight="1"/>
    <row r="179" ht="11.45" customHeight="1"/>
    <row r="180" ht="11.45" customHeight="1"/>
    <row r="181" ht="11.45" customHeight="1"/>
    <row r="182" ht="11.45" customHeight="1"/>
    <row r="183" ht="11.45" customHeight="1"/>
    <row r="184" ht="11.45" customHeight="1"/>
    <row r="185" ht="11.45" customHeight="1"/>
    <row r="186" ht="11.45" customHeight="1"/>
    <row r="187" ht="11.45" customHeight="1"/>
    <row r="188" ht="11.45" customHeight="1"/>
    <row r="189" ht="11.45" customHeight="1"/>
    <row r="190" ht="11.45" customHeight="1"/>
    <row r="191" ht="11.45" customHeight="1"/>
    <row r="192" ht="11.45" customHeight="1"/>
    <row r="193" ht="11.45" customHeight="1"/>
    <row r="194" ht="11.45" customHeight="1"/>
    <row r="195" ht="11.45" customHeight="1"/>
    <row r="196" ht="11.45" customHeight="1"/>
    <row r="197" ht="11.45" customHeight="1"/>
    <row r="198" ht="11.45" customHeight="1"/>
    <row r="199" ht="11.45" customHeight="1"/>
    <row r="200" ht="11.45" customHeight="1"/>
    <row r="201" ht="11.45" customHeight="1"/>
    <row r="202" ht="11.45" customHeight="1"/>
    <row r="203" ht="11.45" customHeight="1"/>
    <row r="204" ht="11.45" customHeight="1"/>
    <row r="205" ht="11.45" customHeight="1"/>
    <row r="206" ht="11.45" customHeight="1"/>
  </sheetData>
  <mergeCells count="26">
    <mergeCell ref="C55:H55"/>
    <mergeCell ref="I55:M55"/>
    <mergeCell ref="C18:H18"/>
    <mergeCell ref="I18:M18"/>
    <mergeCell ref="I4:M4"/>
    <mergeCell ref="D4:H4"/>
    <mergeCell ref="E5:E6"/>
    <mergeCell ref="H5:H6"/>
    <mergeCell ref="J5:J6"/>
    <mergeCell ref="L5:L6"/>
    <mergeCell ref="D5:D16"/>
    <mergeCell ref="F5:F16"/>
    <mergeCell ref="G5:G16"/>
    <mergeCell ref="I5:I16"/>
    <mergeCell ref="K5:K16"/>
    <mergeCell ref="M5:M16"/>
    <mergeCell ref="I1:M3"/>
    <mergeCell ref="C1:H3"/>
    <mergeCell ref="A1:B3"/>
    <mergeCell ref="L7:L16"/>
    <mergeCell ref="J7:J16"/>
    <mergeCell ref="E7:E16"/>
    <mergeCell ref="C4:C16"/>
    <mergeCell ref="B4:B16"/>
    <mergeCell ref="A4:A16"/>
    <mergeCell ref="H7:H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6"/>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68</v>
      </c>
      <c r="B1" s="230"/>
      <c r="C1" s="231"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31"/>
      <c r="E1" s="231"/>
      <c r="F1" s="231"/>
      <c r="G1" s="232"/>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29" t="s">
        <v>46</v>
      </c>
      <c r="B2" s="230"/>
      <c r="C2" s="231" t="s">
        <v>62</v>
      </c>
      <c r="D2" s="231"/>
      <c r="E2" s="231"/>
      <c r="F2" s="231"/>
      <c r="G2" s="232"/>
      <c r="H2" s="233" t="s">
        <v>62</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36" t="s">
        <v>27</v>
      </c>
      <c r="B4" s="237" t="s">
        <v>115</v>
      </c>
      <c r="C4" s="237" t="s">
        <v>1</v>
      </c>
      <c r="D4" s="237" t="s">
        <v>119</v>
      </c>
      <c r="E4" s="237"/>
      <c r="F4" s="237"/>
      <c r="G4" s="239"/>
      <c r="H4" s="238" t="s">
        <v>119</v>
      </c>
      <c r="I4" s="237"/>
      <c r="J4" s="237"/>
      <c r="K4" s="237"/>
      <c r="L4" s="237"/>
      <c r="M4" s="237"/>
      <c r="N4" s="239"/>
    </row>
    <row r="5" spans="1:14" ht="11.45" customHeight="1">
      <c r="A5" s="236"/>
      <c r="B5" s="237"/>
      <c r="C5" s="237"/>
      <c r="D5" s="234" t="s">
        <v>106</v>
      </c>
      <c r="E5" s="234" t="s">
        <v>107</v>
      </c>
      <c r="F5" s="234" t="s">
        <v>108</v>
      </c>
      <c r="G5" s="235" t="s">
        <v>109</v>
      </c>
      <c r="H5" s="236" t="s">
        <v>110</v>
      </c>
      <c r="I5" s="234" t="s">
        <v>103</v>
      </c>
      <c r="J5" s="234"/>
      <c r="K5" s="234" t="s">
        <v>112</v>
      </c>
      <c r="L5" s="234" t="s">
        <v>117</v>
      </c>
      <c r="M5" s="234" t="s">
        <v>118</v>
      </c>
      <c r="N5" s="235" t="s">
        <v>113</v>
      </c>
    </row>
    <row r="6" spans="1:14" ht="11.45" customHeight="1">
      <c r="A6" s="236"/>
      <c r="B6" s="237"/>
      <c r="C6" s="237"/>
      <c r="D6" s="234"/>
      <c r="E6" s="234"/>
      <c r="F6" s="234"/>
      <c r="G6" s="235"/>
      <c r="H6" s="236"/>
      <c r="I6" s="234" t="s">
        <v>102</v>
      </c>
      <c r="J6" s="234" t="s">
        <v>111</v>
      </c>
      <c r="K6" s="234"/>
      <c r="L6" s="234"/>
      <c r="M6" s="234"/>
      <c r="N6" s="235"/>
    </row>
    <row r="7" spans="1:14" ht="11.45" customHeight="1">
      <c r="A7" s="236"/>
      <c r="B7" s="237"/>
      <c r="C7" s="237"/>
      <c r="D7" s="234"/>
      <c r="E7" s="234"/>
      <c r="F7" s="234"/>
      <c r="G7" s="235"/>
      <c r="H7" s="236"/>
      <c r="I7" s="234"/>
      <c r="J7" s="234"/>
      <c r="K7" s="234"/>
      <c r="L7" s="234"/>
      <c r="M7" s="234"/>
      <c r="N7" s="235"/>
    </row>
    <row r="8" spans="1:14" ht="11.45" customHeight="1">
      <c r="A8" s="236"/>
      <c r="B8" s="237"/>
      <c r="C8" s="237"/>
      <c r="D8" s="234"/>
      <c r="E8" s="234"/>
      <c r="F8" s="234"/>
      <c r="G8" s="235"/>
      <c r="H8" s="236"/>
      <c r="I8" s="234"/>
      <c r="J8" s="234"/>
      <c r="K8" s="234"/>
      <c r="L8" s="234"/>
      <c r="M8" s="234"/>
      <c r="N8" s="235"/>
    </row>
    <row r="9" spans="1:14" ht="11.45" customHeight="1">
      <c r="A9" s="236"/>
      <c r="B9" s="237"/>
      <c r="C9" s="237"/>
      <c r="D9" s="234"/>
      <c r="E9" s="234"/>
      <c r="F9" s="234"/>
      <c r="G9" s="235"/>
      <c r="H9" s="236"/>
      <c r="I9" s="234"/>
      <c r="J9" s="234"/>
      <c r="K9" s="234"/>
      <c r="L9" s="234"/>
      <c r="M9" s="234"/>
      <c r="N9" s="235"/>
    </row>
    <row r="10" spans="1:14" ht="11.45" customHeight="1">
      <c r="A10" s="236"/>
      <c r="B10" s="237"/>
      <c r="C10" s="237"/>
      <c r="D10" s="234"/>
      <c r="E10" s="234"/>
      <c r="F10" s="234"/>
      <c r="G10" s="235"/>
      <c r="H10" s="236"/>
      <c r="I10" s="234"/>
      <c r="J10" s="234"/>
      <c r="K10" s="234"/>
      <c r="L10" s="234"/>
      <c r="M10" s="234"/>
      <c r="N10" s="235"/>
    </row>
    <row r="11" spans="1:14" ht="11.45" customHeight="1">
      <c r="A11" s="236"/>
      <c r="B11" s="237"/>
      <c r="C11" s="237"/>
      <c r="D11" s="234"/>
      <c r="E11" s="234"/>
      <c r="F11" s="234"/>
      <c r="G11" s="235"/>
      <c r="H11" s="236"/>
      <c r="I11" s="234"/>
      <c r="J11" s="234"/>
      <c r="K11" s="234"/>
      <c r="L11" s="234"/>
      <c r="M11" s="234"/>
      <c r="N11" s="235"/>
    </row>
    <row r="12" spans="1:14" ht="11.45" customHeight="1">
      <c r="A12" s="236"/>
      <c r="B12" s="237"/>
      <c r="C12" s="237"/>
      <c r="D12" s="234"/>
      <c r="E12" s="234"/>
      <c r="F12" s="234"/>
      <c r="G12" s="235"/>
      <c r="H12" s="236"/>
      <c r="I12" s="234"/>
      <c r="J12" s="234"/>
      <c r="K12" s="234"/>
      <c r="L12" s="234"/>
      <c r="M12" s="234"/>
      <c r="N12" s="235"/>
    </row>
    <row r="13" spans="1:14" ht="11.45" customHeight="1">
      <c r="A13" s="236"/>
      <c r="B13" s="237"/>
      <c r="C13" s="237"/>
      <c r="D13" s="234"/>
      <c r="E13" s="234"/>
      <c r="F13" s="234"/>
      <c r="G13" s="235"/>
      <c r="H13" s="236"/>
      <c r="I13" s="234"/>
      <c r="J13" s="234"/>
      <c r="K13" s="234"/>
      <c r="L13" s="234"/>
      <c r="M13" s="234"/>
      <c r="N13" s="235"/>
    </row>
    <row r="14" spans="1:14" ht="11.45" customHeight="1">
      <c r="A14" s="236"/>
      <c r="B14" s="237"/>
      <c r="C14" s="237"/>
      <c r="D14" s="234"/>
      <c r="E14" s="234"/>
      <c r="F14" s="234"/>
      <c r="G14" s="235"/>
      <c r="H14" s="236"/>
      <c r="I14" s="234"/>
      <c r="J14" s="234"/>
      <c r="K14" s="234"/>
      <c r="L14" s="234"/>
      <c r="M14" s="234"/>
      <c r="N14" s="235"/>
    </row>
    <row r="15" spans="1:14" ht="11.45" customHeight="1">
      <c r="A15" s="236"/>
      <c r="B15" s="237"/>
      <c r="C15" s="237"/>
      <c r="D15" s="234"/>
      <c r="E15" s="234"/>
      <c r="F15" s="234"/>
      <c r="G15" s="235"/>
      <c r="H15" s="236"/>
      <c r="I15" s="234"/>
      <c r="J15" s="234"/>
      <c r="K15" s="234"/>
      <c r="L15" s="234"/>
      <c r="M15" s="234"/>
      <c r="N15" s="235"/>
    </row>
    <row r="16" spans="1:14" ht="11.45" customHeight="1">
      <c r="A16" s="236"/>
      <c r="B16" s="237"/>
      <c r="C16" s="237"/>
      <c r="D16" s="234"/>
      <c r="E16" s="234"/>
      <c r="F16" s="234"/>
      <c r="G16" s="235"/>
      <c r="H16" s="236"/>
      <c r="I16" s="234"/>
      <c r="J16" s="234"/>
      <c r="K16" s="234"/>
      <c r="L16" s="234"/>
      <c r="M16" s="234"/>
      <c r="N16" s="235"/>
    </row>
    <row r="17" spans="1:24" ht="11.45" customHeight="1">
      <c r="A17" s="236"/>
      <c r="B17" s="237"/>
      <c r="C17" s="237"/>
      <c r="D17" s="106">
        <v>11</v>
      </c>
      <c r="E17" s="106">
        <v>12</v>
      </c>
      <c r="F17" s="106" t="s">
        <v>100</v>
      </c>
      <c r="G17" s="107" t="s">
        <v>101</v>
      </c>
      <c r="H17" s="105">
        <v>3</v>
      </c>
      <c r="I17" s="106" t="s">
        <v>104</v>
      </c>
      <c r="J17" s="106">
        <v>36</v>
      </c>
      <c r="K17" s="106">
        <v>4</v>
      </c>
      <c r="L17" s="106" t="s">
        <v>105</v>
      </c>
      <c r="M17" s="106" t="s">
        <v>114</v>
      </c>
      <c r="N17" s="107">
        <v>6</v>
      </c>
    </row>
    <row r="18" spans="1:24" s="83" customFormat="1" ht="11.45" customHeight="1">
      <c r="A18" s="111">
        <v>1</v>
      </c>
      <c r="B18" s="112">
        <v>2</v>
      </c>
      <c r="C18" s="109">
        <v>3</v>
      </c>
      <c r="D18" s="109">
        <v>4</v>
      </c>
      <c r="E18" s="109">
        <v>5</v>
      </c>
      <c r="F18" s="109">
        <v>6</v>
      </c>
      <c r="G18" s="110">
        <v>7</v>
      </c>
      <c r="H18" s="108">
        <v>8</v>
      </c>
      <c r="I18" s="109">
        <v>9</v>
      </c>
      <c r="J18" s="109">
        <v>10</v>
      </c>
      <c r="K18" s="109">
        <v>11</v>
      </c>
      <c r="L18" s="109">
        <v>12</v>
      </c>
      <c r="M18" s="109">
        <v>13</v>
      </c>
      <c r="N18" s="110">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215515</v>
      </c>
      <c r="D20" s="163">
        <v>89280</v>
      </c>
      <c r="E20" s="163">
        <v>29466</v>
      </c>
      <c r="F20" s="163">
        <v>12557</v>
      </c>
      <c r="G20" s="163">
        <v>9205</v>
      </c>
      <c r="H20" s="163">
        <v>32236</v>
      </c>
      <c r="I20" s="163">
        <v>12648</v>
      </c>
      <c r="J20" s="163">
        <v>19588</v>
      </c>
      <c r="K20" s="163">
        <v>8114</v>
      </c>
      <c r="L20" s="163">
        <v>20462</v>
      </c>
      <c r="M20" s="163">
        <v>14195</v>
      </c>
      <c r="N20" s="163" t="s">
        <v>8</v>
      </c>
      <c r="O20" s="85"/>
      <c r="P20" s="85"/>
      <c r="Q20" s="85"/>
      <c r="R20" s="85"/>
      <c r="S20" s="85"/>
      <c r="T20" s="85"/>
      <c r="U20" s="85"/>
      <c r="V20" s="85"/>
      <c r="W20" s="85"/>
      <c r="X20" s="85"/>
    </row>
    <row r="21" spans="1:24" s="71" customFormat="1" ht="11.1" customHeight="1">
      <c r="A21" s="69">
        <f>IF(B21&lt;&gt;"",COUNTA($B$20:B21),"")</f>
        <v>2</v>
      </c>
      <c r="B21" s="78" t="s">
        <v>70</v>
      </c>
      <c r="C21" s="163">
        <v>189357</v>
      </c>
      <c r="D21" s="163">
        <v>41037</v>
      </c>
      <c r="E21" s="163">
        <v>13930</v>
      </c>
      <c r="F21" s="163">
        <v>55523</v>
      </c>
      <c r="G21" s="163">
        <v>6243</v>
      </c>
      <c r="H21" s="163">
        <v>29024</v>
      </c>
      <c r="I21" s="163">
        <v>26676</v>
      </c>
      <c r="J21" s="163">
        <v>2348</v>
      </c>
      <c r="K21" s="163">
        <v>4072</v>
      </c>
      <c r="L21" s="163">
        <v>25273</v>
      </c>
      <c r="M21" s="163">
        <v>14241</v>
      </c>
      <c r="N21" s="163">
        <v>14</v>
      </c>
      <c r="O21" s="85"/>
      <c r="P21" s="85"/>
      <c r="Q21" s="85"/>
      <c r="R21" s="85"/>
      <c r="S21" s="85"/>
      <c r="T21" s="85"/>
      <c r="U21" s="85"/>
      <c r="V21" s="85"/>
      <c r="W21" s="85"/>
      <c r="X21" s="85"/>
    </row>
    <row r="22" spans="1:24" s="71" customFormat="1" ht="21.6" customHeight="1">
      <c r="A22" s="69">
        <f>IF(B22&lt;&gt;"",COUNTA($B$20:B22),"")</f>
        <v>3</v>
      </c>
      <c r="B22" s="79" t="s">
        <v>626</v>
      </c>
      <c r="C22" s="163">
        <v>281100</v>
      </c>
      <c r="D22" s="163" t="s">
        <v>8</v>
      </c>
      <c r="E22" s="163" t="s">
        <v>8</v>
      </c>
      <c r="F22" s="163" t="s">
        <v>8</v>
      </c>
      <c r="G22" s="163" t="s">
        <v>8</v>
      </c>
      <c r="H22" s="163">
        <v>281100</v>
      </c>
      <c r="I22" s="163">
        <v>229465</v>
      </c>
      <c r="J22" s="163">
        <v>51635</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3234</v>
      </c>
      <c r="D23" s="163">
        <v>307</v>
      </c>
      <c r="E23" s="163">
        <v>30</v>
      </c>
      <c r="F23" s="163">
        <v>18</v>
      </c>
      <c r="G23" s="163">
        <v>20</v>
      </c>
      <c r="H23" s="163">
        <v>6</v>
      </c>
      <c r="I23" s="163" t="s">
        <v>8</v>
      </c>
      <c r="J23" s="163">
        <v>6</v>
      </c>
      <c r="K23" s="163">
        <v>1</v>
      </c>
      <c r="L23" s="163">
        <v>29</v>
      </c>
      <c r="M23" s="163">
        <v>70</v>
      </c>
      <c r="N23" s="163">
        <v>2753</v>
      </c>
      <c r="O23" s="85"/>
      <c r="P23" s="85"/>
      <c r="Q23" s="85"/>
      <c r="R23" s="85"/>
      <c r="S23" s="85"/>
      <c r="T23" s="85"/>
      <c r="U23" s="85"/>
      <c r="V23" s="85"/>
      <c r="W23" s="85"/>
      <c r="X23" s="85"/>
    </row>
    <row r="24" spans="1:24" s="71" customFormat="1" ht="11.1" customHeight="1">
      <c r="A24" s="69">
        <f>IF(B24&lt;&gt;"",COUNTA($B$20:B24),"")</f>
        <v>5</v>
      </c>
      <c r="B24" s="78" t="s">
        <v>72</v>
      </c>
      <c r="C24" s="163">
        <v>578274</v>
      </c>
      <c r="D24" s="163">
        <v>38142</v>
      </c>
      <c r="E24" s="163">
        <v>8411</v>
      </c>
      <c r="F24" s="163">
        <v>21544</v>
      </c>
      <c r="G24" s="163">
        <v>23673</v>
      </c>
      <c r="H24" s="163">
        <v>200605</v>
      </c>
      <c r="I24" s="163">
        <v>8159</v>
      </c>
      <c r="J24" s="163">
        <v>192445</v>
      </c>
      <c r="K24" s="163">
        <v>11070</v>
      </c>
      <c r="L24" s="163">
        <v>25211</v>
      </c>
      <c r="M24" s="163">
        <v>70036</v>
      </c>
      <c r="N24" s="163">
        <v>179583</v>
      </c>
      <c r="O24" s="85"/>
      <c r="P24" s="85"/>
      <c r="Q24" s="85"/>
      <c r="R24" s="85"/>
      <c r="S24" s="85"/>
      <c r="T24" s="85"/>
      <c r="U24" s="85"/>
      <c r="V24" s="85"/>
      <c r="W24" s="85"/>
      <c r="X24" s="85"/>
    </row>
    <row r="25" spans="1:24" s="71" customFormat="1" ht="11.1" customHeight="1">
      <c r="A25" s="69">
        <f>IF(B25&lt;&gt;"",COUNTA($B$20:B25),"")</f>
        <v>6</v>
      </c>
      <c r="B25" s="78" t="s">
        <v>73</v>
      </c>
      <c r="C25" s="163">
        <v>272260</v>
      </c>
      <c r="D25" s="163">
        <v>23529</v>
      </c>
      <c r="E25" s="163">
        <v>3755</v>
      </c>
      <c r="F25" s="163">
        <v>11739</v>
      </c>
      <c r="G25" s="163">
        <v>169</v>
      </c>
      <c r="H25" s="163">
        <v>49611</v>
      </c>
      <c r="I25" s="163">
        <v>209</v>
      </c>
      <c r="J25" s="163">
        <v>49402</v>
      </c>
      <c r="K25" s="163">
        <v>81</v>
      </c>
      <c r="L25" s="163">
        <v>3415</v>
      </c>
      <c r="M25" s="163">
        <v>246</v>
      </c>
      <c r="N25" s="163">
        <v>179715</v>
      </c>
      <c r="O25" s="85"/>
      <c r="P25" s="85"/>
      <c r="Q25" s="85"/>
      <c r="R25" s="85"/>
      <c r="S25" s="85"/>
      <c r="T25" s="85"/>
      <c r="U25" s="85"/>
      <c r="V25" s="85"/>
      <c r="W25" s="85"/>
      <c r="X25" s="85"/>
    </row>
    <row r="26" spans="1:24" s="71" customFormat="1" ht="19.149999999999999" customHeight="1">
      <c r="A26" s="70">
        <f>IF(B26&lt;&gt;"",COUNTA($B$20:B26),"")</f>
        <v>7</v>
      </c>
      <c r="B26" s="80" t="s">
        <v>74</v>
      </c>
      <c r="C26" s="174">
        <v>995220</v>
      </c>
      <c r="D26" s="174">
        <v>145236</v>
      </c>
      <c r="E26" s="174">
        <v>48083</v>
      </c>
      <c r="F26" s="174">
        <v>77903</v>
      </c>
      <c r="G26" s="174">
        <v>38972</v>
      </c>
      <c r="H26" s="174">
        <v>493361</v>
      </c>
      <c r="I26" s="174">
        <v>276739</v>
      </c>
      <c r="J26" s="174">
        <v>216621</v>
      </c>
      <c r="K26" s="174">
        <v>23176</v>
      </c>
      <c r="L26" s="174">
        <v>67559</v>
      </c>
      <c r="M26" s="174">
        <v>98296</v>
      </c>
      <c r="N26" s="174">
        <v>2634</v>
      </c>
      <c r="O26" s="85"/>
      <c r="P26" s="85"/>
      <c r="Q26" s="85"/>
      <c r="R26" s="85"/>
      <c r="S26" s="85"/>
      <c r="T26" s="85"/>
      <c r="U26" s="85"/>
      <c r="V26" s="85"/>
      <c r="W26" s="85"/>
      <c r="X26" s="85"/>
    </row>
    <row r="27" spans="1:24" s="71" customFormat="1" ht="21.6" customHeight="1">
      <c r="A27" s="69">
        <f>IF(B27&lt;&gt;"",COUNTA($B$20:B27),"")</f>
        <v>8</v>
      </c>
      <c r="B27" s="79" t="s">
        <v>75</v>
      </c>
      <c r="C27" s="163">
        <v>136465</v>
      </c>
      <c r="D27" s="163">
        <v>7952</v>
      </c>
      <c r="E27" s="163">
        <v>13546</v>
      </c>
      <c r="F27" s="163">
        <v>29796</v>
      </c>
      <c r="G27" s="163">
        <v>2560</v>
      </c>
      <c r="H27" s="163">
        <v>3418</v>
      </c>
      <c r="I27" s="163">
        <v>225</v>
      </c>
      <c r="J27" s="163">
        <v>3194</v>
      </c>
      <c r="K27" s="163">
        <v>4748</v>
      </c>
      <c r="L27" s="163">
        <v>41149</v>
      </c>
      <c r="M27" s="163">
        <v>33297</v>
      </c>
      <c r="N27" s="163" t="s">
        <v>8</v>
      </c>
      <c r="O27" s="85"/>
      <c r="P27" s="85"/>
      <c r="Q27" s="85"/>
      <c r="R27" s="85"/>
      <c r="S27" s="85"/>
      <c r="T27" s="85"/>
      <c r="U27" s="85"/>
      <c r="V27" s="85"/>
      <c r="W27" s="85"/>
      <c r="X27" s="85"/>
    </row>
    <row r="28" spans="1:24" s="71" customFormat="1" ht="11.1" customHeight="1">
      <c r="A28" s="69">
        <f>IF(B28&lt;&gt;"",COUNTA($B$20:B28),"")</f>
        <v>9</v>
      </c>
      <c r="B28" s="78" t="s">
        <v>76</v>
      </c>
      <c r="C28" s="163">
        <v>78039</v>
      </c>
      <c r="D28" s="163">
        <v>4298</v>
      </c>
      <c r="E28" s="163">
        <v>3513</v>
      </c>
      <c r="F28" s="163">
        <v>22376</v>
      </c>
      <c r="G28" s="163">
        <v>2048</v>
      </c>
      <c r="H28" s="163">
        <v>2474</v>
      </c>
      <c r="I28" s="163">
        <v>222</v>
      </c>
      <c r="J28" s="163">
        <v>2253</v>
      </c>
      <c r="K28" s="163">
        <v>3211</v>
      </c>
      <c r="L28" s="163">
        <v>34861</v>
      </c>
      <c r="M28" s="163">
        <v>5257</v>
      </c>
      <c r="N28" s="163" t="s">
        <v>8</v>
      </c>
      <c r="O28" s="85"/>
      <c r="P28" s="85"/>
      <c r="Q28" s="85"/>
      <c r="R28" s="85"/>
      <c r="S28" s="85"/>
      <c r="T28" s="85"/>
      <c r="U28" s="85"/>
      <c r="V28" s="85"/>
      <c r="W28" s="85"/>
      <c r="X28" s="85"/>
    </row>
    <row r="29" spans="1:24" s="71" customFormat="1" ht="11.1" customHeight="1">
      <c r="A29" s="69">
        <f>IF(B29&lt;&gt;"",COUNTA($B$20:B29),"")</f>
        <v>10</v>
      </c>
      <c r="B29" s="78" t="s">
        <v>77</v>
      </c>
      <c r="C29" s="163">
        <v>1</v>
      </c>
      <c r="D29" s="163" t="s">
        <v>8</v>
      </c>
      <c r="E29" s="163" t="s">
        <v>8</v>
      </c>
      <c r="F29" s="163" t="s">
        <v>8</v>
      </c>
      <c r="G29" s="163" t="s">
        <v>8</v>
      </c>
      <c r="H29" s="163" t="s">
        <v>8</v>
      </c>
      <c r="I29" s="163" t="s">
        <v>8</v>
      </c>
      <c r="J29" s="163" t="s">
        <v>8</v>
      </c>
      <c r="K29" s="163" t="s">
        <v>8</v>
      </c>
      <c r="L29" s="163" t="s">
        <v>8</v>
      </c>
      <c r="M29" s="163" t="s">
        <v>8</v>
      </c>
      <c r="N29" s="163">
        <v>1</v>
      </c>
      <c r="O29" s="85"/>
      <c r="P29" s="85"/>
      <c r="Q29" s="85"/>
      <c r="R29" s="85"/>
      <c r="S29" s="85"/>
      <c r="T29" s="85"/>
      <c r="U29" s="85"/>
      <c r="V29" s="85"/>
      <c r="W29" s="85"/>
      <c r="X29" s="85"/>
    </row>
    <row r="30" spans="1:24" s="71" customFormat="1" ht="11.1" customHeight="1">
      <c r="A30" s="69">
        <f>IF(B30&lt;&gt;"",COUNTA($B$20:B30),"")</f>
        <v>11</v>
      </c>
      <c r="B30" s="78" t="s">
        <v>78</v>
      </c>
      <c r="C30" s="163">
        <v>10832</v>
      </c>
      <c r="D30" s="163">
        <v>2</v>
      </c>
      <c r="E30" s="163">
        <v>1742</v>
      </c>
      <c r="F30" s="163">
        <v>551</v>
      </c>
      <c r="G30" s="163">
        <v>10</v>
      </c>
      <c r="H30" s="163">
        <v>144</v>
      </c>
      <c r="I30" s="163">
        <v>34</v>
      </c>
      <c r="J30" s="163">
        <v>110</v>
      </c>
      <c r="K30" s="163">
        <v>295</v>
      </c>
      <c r="L30" s="163">
        <v>5842</v>
      </c>
      <c r="M30" s="163">
        <v>2159</v>
      </c>
      <c r="N30" s="163">
        <v>88</v>
      </c>
      <c r="O30" s="85"/>
      <c r="P30" s="85"/>
      <c r="Q30" s="85"/>
      <c r="R30" s="85"/>
      <c r="S30" s="85"/>
      <c r="T30" s="85"/>
      <c r="U30" s="85"/>
      <c r="V30" s="85"/>
      <c r="W30" s="85"/>
      <c r="X30" s="85"/>
    </row>
    <row r="31" spans="1:24" s="71" customFormat="1" ht="11.1" customHeight="1">
      <c r="A31" s="69">
        <f>IF(B31&lt;&gt;"",COUNTA($B$20:B31),"")</f>
        <v>12</v>
      </c>
      <c r="B31" s="78" t="s">
        <v>73</v>
      </c>
      <c r="C31" s="163">
        <v>4691</v>
      </c>
      <c r="D31" s="163">
        <v>35</v>
      </c>
      <c r="E31" s="163">
        <v>1896</v>
      </c>
      <c r="F31" s="163">
        <v>476</v>
      </c>
      <c r="G31" s="163" t="s">
        <v>8</v>
      </c>
      <c r="H31" s="163">
        <v>561</v>
      </c>
      <c r="I31" s="163" t="s">
        <v>8</v>
      </c>
      <c r="J31" s="163">
        <v>561</v>
      </c>
      <c r="K31" s="163" t="s">
        <v>8</v>
      </c>
      <c r="L31" s="163">
        <v>1689</v>
      </c>
      <c r="M31" s="163">
        <v>32</v>
      </c>
      <c r="N31" s="163">
        <v>1</v>
      </c>
      <c r="O31" s="85"/>
      <c r="P31" s="85"/>
      <c r="Q31" s="85"/>
      <c r="R31" s="85"/>
      <c r="S31" s="85"/>
      <c r="T31" s="85"/>
      <c r="U31" s="85"/>
      <c r="V31" s="85"/>
      <c r="W31" s="85"/>
      <c r="X31" s="85"/>
    </row>
    <row r="32" spans="1:24" s="71" customFormat="1" ht="19.149999999999999" customHeight="1">
      <c r="A32" s="70">
        <f>IF(B32&lt;&gt;"",COUNTA($B$20:B32),"")</f>
        <v>13</v>
      </c>
      <c r="B32" s="80" t="s">
        <v>79</v>
      </c>
      <c r="C32" s="174">
        <v>142608</v>
      </c>
      <c r="D32" s="174">
        <v>7919</v>
      </c>
      <c r="E32" s="174">
        <v>13392</v>
      </c>
      <c r="F32" s="174">
        <v>29870</v>
      </c>
      <c r="G32" s="174">
        <v>2570</v>
      </c>
      <c r="H32" s="174">
        <v>3001</v>
      </c>
      <c r="I32" s="174">
        <v>258</v>
      </c>
      <c r="J32" s="174">
        <v>2743</v>
      </c>
      <c r="K32" s="174">
        <v>5042</v>
      </c>
      <c r="L32" s="174">
        <v>45302</v>
      </c>
      <c r="M32" s="174">
        <v>35424</v>
      </c>
      <c r="N32" s="174">
        <v>88</v>
      </c>
      <c r="O32" s="85"/>
      <c r="P32" s="85"/>
      <c r="Q32" s="85"/>
      <c r="R32" s="85"/>
      <c r="S32" s="85"/>
      <c r="T32" s="85"/>
      <c r="U32" s="85"/>
      <c r="V32" s="85"/>
      <c r="W32" s="85"/>
      <c r="X32" s="85"/>
    </row>
    <row r="33" spans="1:24" s="71" customFormat="1" ht="19.149999999999999" customHeight="1">
      <c r="A33" s="70">
        <f>IF(B33&lt;&gt;"",COUNTA($B$20:B33),"")</f>
        <v>14</v>
      </c>
      <c r="B33" s="80" t="s">
        <v>80</v>
      </c>
      <c r="C33" s="174">
        <v>1137828</v>
      </c>
      <c r="D33" s="174">
        <v>153155</v>
      </c>
      <c r="E33" s="174">
        <v>61475</v>
      </c>
      <c r="F33" s="174">
        <v>107773</v>
      </c>
      <c r="G33" s="174">
        <v>41542</v>
      </c>
      <c r="H33" s="174">
        <v>496362</v>
      </c>
      <c r="I33" s="174">
        <v>276998</v>
      </c>
      <c r="J33" s="174">
        <v>219364</v>
      </c>
      <c r="K33" s="174">
        <v>28219</v>
      </c>
      <c r="L33" s="174">
        <v>112861</v>
      </c>
      <c r="M33" s="174">
        <v>133720</v>
      </c>
      <c r="N33" s="174">
        <v>2722</v>
      </c>
      <c r="O33" s="85"/>
      <c r="P33" s="85"/>
      <c r="Q33" s="85"/>
      <c r="R33" s="85"/>
      <c r="S33" s="85"/>
      <c r="T33" s="85"/>
      <c r="U33" s="85"/>
      <c r="V33" s="85"/>
      <c r="W33" s="85"/>
      <c r="X33" s="85"/>
    </row>
    <row r="34" spans="1:24" s="71" customFormat="1" ht="11.1" customHeight="1">
      <c r="A34" s="69">
        <f>IF(B34&lt;&gt;"",COUNTA($B$20:B34),"")</f>
        <v>15</v>
      </c>
      <c r="B34" s="78" t="s">
        <v>81</v>
      </c>
      <c r="C34" s="163">
        <v>275194</v>
      </c>
      <c r="D34" s="163" t="s">
        <v>8</v>
      </c>
      <c r="E34" s="163" t="s">
        <v>8</v>
      </c>
      <c r="F34" s="163" t="s">
        <v>8</v>
      </c>
      <c r="G34" s="163" t="s">
        <v>8</v>
      </c>
      <c r="H34" s="163" t="s">
        <v>8</v>
      </c>
      <c r="I34" s="163" t="s">
        <v>8</v>
      </c>
      <c r="J34" s="163" t="s">
        <v>8</v>
      </c>
      <c r="K34" s="163" t="s">
        <v>8</v>
      </c>
      <c r="L34" s="163" t="s">
        <v>8</v>
      </c>
      <c r="M34" s="163" t="s">
        <v>8</v>
      </c>
      <c r="N34" s="163">
        <v>275194</v>
      </c>
      <c r="O34" s="85"/>
      <c r="P34" s="85"/>
      <c r="Q34" s="85"/>
      <c r="R34" s="85"/>
      <c r="S34" s="85"/>
      <c r="T34" s="85"/>
      <c r="U34" s="85"/>
      <c r="V34" s="85"/>
      <c r="W34" s="85"/>
      <c r="X34" s="85"/>
    </row>
    <row r="35" spans="1:24" s="71" customFormat="1" ht="11.1" customHeight="1">
      <c r="A35" s="69">
        <f>IF(B35&lt;&gt;"",COUNTA($B$20:B35),"")</f>
        <v>16</v>
      </c>
      <c r="B35" s="78" t="s">
        <v>82</v>
      </c>
      <c r="C35" s="163">
        <v>89417</v>
      </c>
      <c r="D35" s="163" t="s">
        <v>8</v>
      </c>
      <c r="E35" s="163" t="s">
        <v>8</v>
      </c>
      <c r="F35" s="163" t="s">
        <v>8</v>
      </c>
      <c r="G35" s="163" t="s">
        <v>8</v>
      </c>
      <c r="H35" s="163" t="s">
        <v>8</v>
      </c>
      <c r="I35" s="163" t="s">
        <v>8</v>
      </c>
      <c r="J35" s="163" t="s">
        <v>8</v>
      </c>
      <c r="K35" s="163" t="s">
        <v>8</v>
      </c>
      <c r="L35" s="163" t="s">
        <v>8</v>
      </c>
      <c r="M35" s="163" t="s">
        <v>8</v>
      </c>
      <c r="N35" s="163">
        <v>89417</v>
      </c>
      <c r="O35" s="85"/>
      <c r="P35" s="85"/>
      <c r="Q35" s="85"/>
      <c r="R35" s="85"/>
      <c r="S35" s="85"/>
      <c r="T35" s="85"/>
      <c r="U35" s="85"/>
      <c r="V35" s="85"/>
      <c r="W35" s="85"/>
      <c r="X35" s="85"/>
    </row>
    <row r="36" spans="1:24" s="71" customFormat="1" ht="11.1" customHeight="1">
      <c r="A36" s="69">
        <f>IF(B36&lt;&gt;"",COUNTA($B$20:B36),"")</f>
        <v>17</v>
      </c>
      <c r="B36" s="78" t="s">
        <v>98</v>
      </c>
      <c r="C36" s="163">
        <v>126623</v>
      </c>
      <c r="D36" s="163" t="s">
        <v>8</v>
      </c>
      <c r="E36" s="163" t="s">
        <v>8</v>
      </c>
      <c r="F36" s="163" t="s">
        <v>8</v>
      </c>
      <c r="G36" s="163" t="s">
        <v>8</v>
      </c>
      <c r="H36" s="163" t="s">
        <v>8</v>
      </c>
      <c r="I36" s="163" t="s">
        <v>8</v>
      </c>
      <c r="J36" s="163" t="s">
        <v>8</v>
      </c>
      <c r="K36" s="163" t="s">
        <v>8</v>
      </c>
      <c r="L36" s="163" t="s">
        <v>8</v>
      </c>
      <c r="M36" s="163" t="s">
        <v>8</v>
      </c>
      <c r="N36" s="163">
        <v>126623</v>
      </c>
      <c r="O36" s="85"/>
      <c r="P36" s="85"/>
      <c r="Q36" s="85"/>
      <c r="R36" s="85"/>
      <c r="S36" s="85"/>
      <c r="T36" s="85"/>
      <c r="U36" s="85"/>
      <c r="V36" s="85"/>
      <c r="W36" s="85"/>
      <c r="X36" s="85"/>
    </row>
    <row r="37" spans="1:24" s="71" customFormat="1" ht="11.1" customHeight="1">
      <c r="A37" s="69">
        <f>IF(B37&lt;&gt;"",COUNTA($B$20:B37),"")</f>
        <v>18</v>
      </c>
      <c r="B37" s="78" t="s">
        <v>99</v>
      </c>
      <c r="C37" s="163">
        <v>36358</v>
      </c>
      <c r="D37" s="163" t="s">
        <v>8</v>
      </c>
      <c r="E37" s="163" t="s">
        <v>8</v>
      </c>
      <c r="F37" s="163" t="s">
        <v>8</v>
      </c>
      <c r="G37" s="163" t="s">
        <v>8</v>
      </c>
      <c r="H37" s="163" t="s">
        <v>8</v>
      </c>
      <c r="I37" s="163" t="s">
        <v>8</v>
      </c>
      <c r="J37" s="163" t="s">
        <v>8</v>
      </c>
      <c r="K37" s="163" t="s">
        <v>8</v>
      </c>
      <c r="L37" s="163" t="s">
        <v>8</v>
      </c>
      <c r="M37" s="163" t="s">
        <v>8</v>
      </c>
      <c r="N37" s="163">
        <v>36358</v>
      </c>
      <c r="O37" s="85"/>
      <c r="P37" s="85"/>
      <c r="Q37" s="85"/>
      <c r="R37" s="85"/>
      <c r="S37" s="85"/>
      <c r="T37" s="85"/>
      <c r="U37" s="85"/>
      <c r="V37" s="85"/>
      <c r="W37" s="85"/>
      <c r="X37" s="85"/>
    </row>
    <row r="38" spans="1:24" s="71" customFormat="1" ht="11.1" customHeight="1">
      <c r="A38" s="69">
        <f>IF(B38&lt;&gt;"",COUNTA($B$20:B38),"")</f>
        <v>19</v>
      </c>
      <c r="B38" s="78" t="s">
        <v>26</v>
      </c>
      <c r="C38" s="163">
        <v>180715</v>
      </c>
      <c r="D38" s="163" t="s">
        <v>8</v>
      </c>
      <c r="E38" s="163" t="s">
        <v>8</v>
      </c>
      <c r="F38" s="163" t="s">
        <v>8</v>
      </c>
      <c r="G38" s="163" t="s">
        <v>8</v>
      </c>
      <c r="H38" s="163" t="s">
        <v>8</v>
      </c>
      <c r="I38" s="163" t="s">
        <v>8</v>
      </c>
      <c r="J38" s="163" t="s">
        <v>8</v>
      </c>
      <c r="K38" s="163" t="s">
        <v>8</v>
      </c>
      <c r="L38" s="163" t="s">
        <v>8</v>
      </c>
      <c r="M38" s="163" t="s">
        <v>8</v>
      </c>
      <c r="N38" s="163">
        <v>180715</v>
      </c>
      <c r="O38" s="85"/>
      <c r="P38" s="85"/>
      <c r="Q38" s="85"/>
      <c r="R38" s="85"/>
      <c r="S38" s="85"/>
      <c r="T38" s="85"/>
      <c r="U38" s="85"/>
      <c r="V38" s="85"/>
      <c r="W38" s="85"/>
      <c r="X38" s="85"/>
    </row>
    <row r="39" spans="1:24" s="71" customFormat="1" ht="21.6" customHeight="1">
      <c r="A39" s="69">
        <f>IF(B39&lt;&gt;"",COUNTA($B$20:B39),"")</f>
        <v>20</v>
      </c>
      <c r="B39" s="79" t="s">
        <v>83</v>
      </c>
      <c r="C39" s="163">
        <v>59994</v>
      </c>
      <c r="D39" s="163" t="s">
        <v>8</v>
      </c>
      <c r="E39" s="163" t="s">
        <v>8</v>
      </c>
      <c r="F39" s="163" t="s">
        <v>8</v>
      </c>
      <c r="G39" s="163" t="s">
        <v>8</v>
      </c>
      <c r="H39" s="163" t="s">
        <v>8</v>
      </c>
      <c r="I39" s="163" t="s">
        <v>8</v>
      </c>
      <c r="J39" s="163" t="s">
        <v>8</v>
      </c>
      <c r="K39" s="163" t="s">
        <v>8</v>
      </c>
      <c r="L39" s="163" t="s">
        <v>8</v>
      </c>
      <c r="M39" s="163" t="s">
        <v>8</v>
      </c>
      <c r="N39" s="163">
        <v>59994</v>
      </c>
      <c r="O39" s="85"/>
      <c r="P39" s="85"/>
      <c r="Q39" s="85"/>
      <c r="R39" s="85"/>
      <c r="S39" s="85"/>
      <c r="T39" s="85"/>
      <c r="U39" s="85"/>
      <c r="V39" s="85"/>
      <c r="W39" s="85"/>
      <c r="X39" s="85"/>
    </row>
    <row r="40" spans="1:24" s="71" customFormat="1" ht="21.6" customHeight="1">
      <c r="A40" s="69">
        <f>IF(B40&lt;&gt;"",COUNTA($B$20:B40),"")</f>
        <v>21</v>
      </c>
      <c r="B40" s="79" t="s">
        <v>84</v>
      </c>
      <c r="C40" s="163">
        <v>209647</v>
      </c>
      <c r="D40" s="163">
        <v>2755</v>
      </c>
      <c r="E40" s="163">
        <v>73</v>
      </c>
      <c r="F40" s="163">
        <v>6006</v>
      </c>
      <c r="G40" s="163">
        <v>12383</v>
      </c>
      <c r="H40" s="163">
        <v>173800</v>
      </c>
      <c r="I40" s="163">
        <v>92053</v>
      </c>
      <c r="J40" s="163">
        <v>81747</v>
      </c>
      <c r="K40" s="163">
        <v>381</v>
      </c>
      <c r="L40" s="163">
        <v>13706</v>
      </c>
      <c r="M40" s="163">
        <v>543</v>
      </c>
      <c r="N40" s="163" t="s">
        <v>8</v>
      </c>
      <c r="O40" s="85"/>
      <c r="P40" s="85"/>
      <c r="Q40" s="85"/>
      <c r="R40" s="85"/>
      <c r="S40" s="85"/>
      <c r="T40" s="85"/>
      <c r="U40" s="85"/>
      <c r="V40" s="85"/>
      <c r="W40" s="85"/>
      <c r="X40" s="85"/>
    </row>
    <row r="41" spans="1:24" s="71" customFormat="1" ht="21.6" customHeight="1">
      <c r="A41" s="69">
        <f>IF(B41&lt;&gt;"",COUNTA($B$20:B41),"")</f>
        <v>22</v>
      </c>
      <c r="B41" s="79" t="s">
        <v>85</v>
      </c>
      <c r="C41" s="163">
        <v>36037</v>
      </c>
      <c r="D41" s="163">
        <v>958</v>
      </c>
      <c r="E41" s="163">
        <v>17</v>
      </c>
      <c r="F41" s="163">
        <v>307</v>
      </c>
      <c r="G41" s="163">
        <v>721</v>
      </c>
      <c r="H41" s="163">
        <v>32857</v>
      </c>
      <c r="I41" s="163">
        <v>32620</v>
      </c>
      <c r="J41" s="163">
        <v>236</v>
      </c>
      <c r="K41" s="163">
        <v>533</v>
      </c>
      <c r="L41" s="163">
        <v>170</v>
      </c>
      <c r="M41" s="163">
        <v>476</v>
      </c>
      <c r="N41" s="163" t="s">
        <v>8</v>
      </c>
      <c r="O41" s="85"/>
      <c r="P41" s="85"/>
      <c r="Q41" s="85"/>
      <c r="R41" s="85"/>
      <c r="S41" s="85"/>
      <c r="T41" s="85"/>
      <c r="U41" s="85"/>
      <c r="V41" s="85"/>
      <c r="W41" s="85"/>
      <c r="X41" s="85"/>
    </row>
    <row r="42" spans="1:24" s="71" customFormat="1" ht="11.1" customHeight="1">
      <c r="A42" s="69">
        <f>IF(B42&lt;&gt;"",COUNTA($B$20:B42),"")</f>
        <v>23</v>
      </c>
      <c r="B42" s="78" t="s">
        <v>86</v>
      </c>
      <c r="C42" s="163">
        <v>78599</v>
      </c>
      <c r="D42" s="163">
        <v>610</v>
      </c>
      <c r="E42" s="163">
        <v>8460</v>
      </c>
      <c r="F42" s="163">
        <v>900</v>
      </c>
      <c r="G42" s="163">
        <v>1494</v>
      </c>
      <c r="H42" s="163">
        <v>285</v>
      </c>
      <c r="I42" s="163">
        <v>14</v>
      </c>
      <c r="J42" s="163">
        <v>272</v>
      </c>
      <c r="K42" s="163">
        <v>1276</v>
      </c>
      <c r="L42" s="163">
        <v>6129</v>
      </c>
      <c r="M42" s="163">
        <v>59444</v>
      </c>
      <c r="N42" s="163" t="s">
        <v>8</v>
      </c>
      <c r="O42" s="85"/>
      <c r="P42" s="85"/>
      <c r="Q42" s="85"/>
      <c r="R42" s="85"/>
      <c r="S42" s="85"/>
      <c r="T42" s="85"/>
      <c r="U42" s="85"/>
      <c r="V42" s="85"/>
      <c r="W42" s="85"/>
      <c r="X42" s="85"/>
    </row>
    <row r="43" spans="1:24" s="71" customFormat="1" ht="11.1" customHeight="1">
      <c r="A43" s="69">
        <f>IF(B43&lt;&gt;"",COUNTA($B$20:B43),"")</f>
        <v>24</v>
      </c>
      <c r="B43" s="78" t="s">
        <v>87</v>
      </c>
      <c r="C43" s="163">
        <v>459891</v>
      </c>
      <c r="D43" s="163">
        <v>47648</v>
      </c>
      <c r="E43" s="163">
        <v>14548</v>
      </c>
      <c r="F43" s="163">
        <v>14161</v>
      </c>
      <c r="G43" s="163">
        <v>1426</v>
      </c>
      <c r="H43" s="163">
        <v>152521</v>
      </c>
      <c r="I43" s="163">
        <v>97085</v>
      </c>
      <c r="J43" s="163">
        <v>55436</v>
      </c>
      <c r="K43" s="163">
        <v>2733</v>
      </c>
      <c r="L43" s="163">
        <v>7719</v>
      </c>
      <c r="M43" s="163">
        <v>18552</v>
      </c>
      <c r="N43" s="163">
        <v>200584</v>
      </c>
      <c r="O43" s="85"/>
      <c r="P43" s="85"/>
      <c r="Q43" s="85"/>
      <c r="R43" s="85"/>
      <c r="S43" s="85"/>
      <c r="T43" s="85"/>
      <c r="U43" s="85"/>
      <c r="V43" s="85"/>
      <c r="W43" s="85"/>
      <c r="X43" s="85"/>
    </row>
    <row r="44" spans="1:24" s="71" customFormat="1" ht="11.1" customHeight="1">
      <c r="A44" s="69">
        <f>IF(B44&lt;&gt;"",COUNTA($B$20:B44),"")</f>
        <v>25</v>
      </c>
      <c r="B44" s="78" t="s">
        <v>73</v>
      </c>
      <c r="C44" s="163">
        <v>272260</v>
      </c>
      <c r="D44" s="163">
        <v>23529</v>
      </c>
      <c r="E44" s="163">
        <v>3755</v>
      </c>
      <c r="F44" s="163">
        <v>11739</v>
      </c>
      <c r="G44" s="163">
        <v>169</v>
      </c>
      <c r="H44" s="163">
        <v>49611</v>
      </c>
      <c r="I44" s="163">
        <v>209</v>
      </c>
      <c r="J44" s="163">
        <v>49402</v>
      </c>
      <c r="K44" s="163">
        <v>81</v>
      </c>
      <c r="L44" s="163">
        <v>3415</v>
      </c>
      <c r="M44" s="163">
        <v>246</v>
      </c>
      <c r="N44" s="163">
        <v>179715</v>
      </c>
      <c r="O44" s="85"/>
      <c r="P44" s="85"/>
      <c r="Q44" s="85"/>
      <c r="R44" s="85"/>
      <c r="S44" s="85"/>
      <c r="T44" s="85"/>
      <c r="U44" s="85"/>
      <c r="V44" s="85"/>
      <c r="W44" s="85"/>
      <c r="X44" s="85"/>
    </row>
    <row r="45" spans="1:24" s="71" customFormat="1" ht="19.149999999999999" customHeight="1">
      <c r="A45" s="70">
        <f>IF(B45&lt;&gt;"",COUNTA($B$20:B45),"")</f>
        <v>26</v>
      </c>
      <c r="B45" s="80" t="s">
        <v>88</v>
      </c>
      <c r="C45" s="174">
        <v>1027819</v>
      </c>
      <c r="D45" s="174">
        <v>28442</v>
      </c>
      <c r="E45" s="174">
        <v>19343</v>
      </c>
      <c r="F45" s="174">
        <v>9635</v>
      </c>
      <c r="G45" s="174">
        <v>15854</v>
      </c>
      <c r="H45" s="174">
        <v>309852</v>
      </c>
      <c r="I45" s="174">
        <v>221563</v>
      </c>
      <c r="J45" s="174">
        <v>88289</v>
      </c>
      <c r="K45" s="174">
        <v>4841</v>
      </c>
      <c r="L45" s="174">
        <v>24310</v>
      </c>
      <c r="M45" s="174">
        <v>78768</v>
      </c>
      <c r="N45" s="174">
        <v>536773</v>
      </c>
      <c r="O45" s="85"/>
      <c r="P45" s="85"/>
      <c r="Q45" s="85"/>
      <c r="R45" s="85"/>
      <c r="S45" s="85"/>
      <c r="T45" s="85"/>
      <c r="U45" s="85"/>
      <c r="V45" s="85"/>
      <c r="W45" s="85"/>
      <c r="X45" s="85"/>
    </row>
    <row r="46" spans="1:24" s="87" customFormat="1" ht="11.1" customHeight="1">
      <c r="A46" s="69">
        <f>IF(B46&lt;&gt;"",COUNTA($B$20:B46),"")</f>
        <v>27</v>
      </c>
      <c r="B46" s="78" t="s">
        <v>89</v>
      </c>
      <c r="C46" s="163">
        <v>73607</v>
      </c>
      <c r="D46" s="163">
        <v>1367</v>
      </c>
      <c r="E46" s="163">
        <v>4677</v>
      </c>
      <c r="F46" s="163">
        <v>11086</v>
      </c>
      <c r="G46" s="163">
        <v>936</v>
      </c>
      <c r="H46" s="163">
        <v>1920</v>
      </c>
      <c r="I46" s="163">
        <v>745</v>
      </c>
      <c r="J46" s="163">
        <v>1175</v>
      </c>
      <c r="K46" s="163">
        <v>1446</v>
      </c>
      <c r="L46" s="163">
        <v>17788</v>
      </c>
      <c r="M46" s="163">
        <v>11803</v>
      </c>
      <c r="N46" s="163">
        <v>22583</v>
      </c>
      <c r="O46" s="86"/>
      <c r="P46" s="86"/>
      <c r="Q46" s="86"/>
      <c r="R46" s="86"/>
      <c r="S46" s="86"/>
      <c r="T46" s="86"/>
      <c r="U46" s="86"/>
      <c r="V46" s="86"/>
      <c r="W46" s="86"/>
      <c r="X46" s="86"/>
    </row>
    <row r="47" spans="1:24"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row>
    <row r="48" spans="1:24" s="87" customFormat="1" ht="11.1" customHeight="1">
      <c r="A48" s="69">
        <f>IF(B48&lt;&gt;"",COUNTA($B$20:B48),"")</f>
        <v>29</v>
      </c>
      <c r="B48" s="78" t="s">
        <v>91</v>
      </c>
      <c r="C48" s="163">
        <v>44693</v>
      </c>
      <c r="D48" s="163">
        <v>3865</v>
      </c>
      <c r="E48" s="163">
        <v>2152</v>
      </c>
      <c r="F48" s="163">
        <v>2817</v>
      </c>
      <c r="G48" s="163">
        <v>495</v>
      </c>
      <c r="H48" s="163">
        <v>844</v>
      </c>
      <c r="I48" s="163">
        <v>1</v>
      </c>
      <c r="J48" s="163">
        <v>843</v>
      </c>
      <c r="K48" s="163">
        <v>850</v>
      </c>
      <c r="L48" s="163">
        <v>10400</v>
      </c>
      <c r="M48" s="163">
        <v>23143</v>
      </c>
      <c r="N48" s="163">
        <v>128</v>
      </c>
      <c r="O48" s="86"/>
      <c r="P48" s="86"/>
      <c r="Q48" s="86"/>
      <c r="R48" s="86"/>
      <c r="S48" s="86"/>
      <c r="T48" s="86"/>
      <c r="U48" s="86"/>
      <c r="V48" s="86"/>
      <c r="W48" s="86"/>
      <c r="X48" s="86"/>
    </row>
    <row r="49" spans="1:24" s="87" customFormat="1" ht="11.1" customHeight="1">
      <c r="A49" s="69">
        <f>IF(B49&lt;&gt;"",COUNTA($B$20:B49),"")</f>
        <v>30</v>
      </c>
      <c r="B49" s="78" t="s">
        <v>73</v>
      </c>
      <c r="C49" s="163">
        <v>4691</v>
      </c>
      <c r="D49" s="163">
        <v>35</v>
      </c>
      <c r="E49" s="163">
        <v>1896</v>
      </c>
      <c r="F49" s="163">
        <v>476</v>
      </c>
      <c r="G49" s="163" t="s">
        <v>8</v>
      </c>
      <c r="H49" s="163">
        <v>561</v>
      </c>
      <c r="I49" s="163" t="s">
        <v>8</v>
      </c>
      <c r="J49" s="163">
        <v>561</v>
      </c>
      <c r="K49" s="163" t="s">
        <v>8</v>
      </c>
      <c r="L49" s="163">
        <v>1689</v>
      </c>
      <c r="M49" s="163">
        <v>32</v>
      </c>
      <c r="N49" s="163">
        <v>1</v>
      </c>
      <c r="O49" s="86"/>
      <c r="P49" s="86"/>
      <c r="Q49" s="86"/>
      <c r="R49" s="86"/>
      <c r="S49" s="86"/>
      <c r="T49" s="86"/>
      <c r="U49" s="86"/>
      <c r="V49" s="86"/>
      <c r="W49" s="86"/>
      <c r="X49" s="86"/>
    </row>
    <row r="50" spans="1:24" s="71" customFormat="1" ht="19.149999999999999" customHeight="1">
      <c r="A50" s="70">
        <f>IF(B50&lt;&gt;"",COUNTA($B$20:B50),"")</f>
        <v>31</v>
      </c>
      <c r="B50" s="80" t="s">
        <v>92</v>
      </c>
      <c r="C50" s="174">
        <v>113609</v>
      </c>
      <c r="D50" s="174">
        <v>5197</v>
      </c>
      <c r="E50" s="174">
        <v>4933</v>
      </c>
      <c r="F50" s="174">
        <v>13427</v>
      </c>
      <c r="G50" s="174">
        <v>1431</v>
      </c>
      <c r="H50" s="174">
        <v>2203</v>
      </c>
      <c r="I50" s="174">
        <v>746</v>
      </c>
      <c r="J50" s="174">
        <v>1457</v>
      </c>
      <c r="K50" s="174">
        <v>2295</v>
      </c>
      <c r="L50" s="174">
        <v>26499</v>
      </c>
      <c r="M50" s="174">
        <v>34914</v>
      </c>
      <c r="N50" s="174">
        <v>22710</v>
      </c>
      <c r="O50" s="85"/>
      <c r="P50" s="85"/>
      <c r="Q50" s="85"/>
      <c r="R50" s="85"/>
      <c r="S50" s="85"/>
      <c r="T50" s="85"/>
      <c r="U50" s="85"/>
      <c r="V50" s="85"/>
      <c r="W50" s="85"/>
      <c r="X50" s="85"/>
    </row>
    <row r="51" spans="1:24" s="71" customFormat="1" ht="19.149999999999999" customHeight="1">
      <c r="A51" s="70">
        <f>IF(B51&lt;&gt;"",COUNTA($B$20:B51),"")</f>
        <v>32</v>
      </c>
      <c r="B51" s="80" t="s">
        <v>93</v>
      </c>
      <c r="C51" s="174">
        <v>1141428</v>
      </c>
      <c r="D51" s="174">
        <v>33639</v>
      </c>
      <c r="E51" s="174">
        <v>24276</v>
      </c>
      <c r="F51" s="174">
        <v>23062</v>
      </c>
      <c r="G51" s="174">
        <v>17285</v>
      </c>
      <c r="H51" s="174">
        <v>312056</v>
      </c>
      <c r="I51" s="174">
        <v>222310</v>
      </c>
      <c r="J51" s="174">
        <v>89746</v>
      </c>
      <c r="K51" s="174">
        <v>7137</v>
      </c>
      <c r="L51" s="174">
        <v>50809</v>
      </c>
      <c r="M51" s="174">
        <v>113682</v>
      </c>
      <c r="N51" s="174">
        <v>559483</v>
      </c>
      <c r="O51" s="85"/>
      <c r="P51" s="85"/>
      <c r="Q51" s="85"/>
      <c r="R51" s="85"/>
      <c r="S51" s="85"/>
      <c r="T51" s="85"/>
      <c r="U51" s="85"/>
      <c r="V51" s="85"/>
      <c r="W51" s="85"/>
      <c r="X51" s="85"/>
    </row>
    <row r="52" spans="1:24" s="71" customFormat="1" ht="19.149999999999999" customHeight="1">
      <c r="A52" s="70">
        <f>IF(B52&lt;&gt;"",COUNTA($B$20:B52),"")</f>
        <v>33</v>
      </c>
      <c r="B52" s="80" t="s">
        <v>94</v>
      </c>
      <c r="C52" s="174">
        <v>3600</v>
      </c>
      <c r="D52" s="174">
        <v>-119516</v>
      </c>
      <c r="E52" s="174">
        <v>-37198</v>
      </c>
      <c r="F52" s="174">
        <v>-84712</v>
      </c>
      <c r="G52" s="174">
        <v>-24257</v>
      </c>
      <c r="H52" s="174">
        <v>-184306</v>
      </c>
      <c r="I52" s="174">
        <v>-54688</v>
      </c>
      <c r="J52" s="174">
        <v>-129618</v>
      </c>
      <c r="K52" s="174">
        <v>-21082</v>
      </c>
      <c r="L52" s="174">
        <v>-62052</v>
      </c>
      <c r="M52" s="174">
        <v>-20038</v>
      </c>
      <c r="N52" s="174">
        <v>556761</v>
      </c>
      <c r="O52" s="85"/>
      <c r="P52" s="85"/>
      <c r="Q52" s="85"/>
      <c r="R52" s="85"/>
      <c r="S52" s="85"/>
      <c r="T52" s="85"/>
      <c r="U52" s="85"/>
      <c r="V52" s="85"/>
      <c r="W52" s="85"/>
      <c r="X52" s="85"/>
    </row>
    <row r="53" spans="1:24" s="87" customFormat="1" ht="24.95" customHeight="1">
      <c r="A53" s="69">
        <f>IF(B53&lt;&gt;"",COUNTA($B$20:B53),"")</f>
        <v>34</v>
      </c>
      <c r="B53" s="81" t="s">
        <v>95</v>
      </c>
      <c r="C53" s="173">
        <v>32599</v>
      </c>
      <c r="D53" s="173">
        <v>-116794</v>
      </c>
      <c r="E53" s="173">
        <v>-28740</v>
      </c>
      <c r="F53" s="173">
        <v>-68268</v>
      </c>
      <c r="G53" s="173">
        <v>-23118</v>
      </c>
      <c r="H53" s="173">
        <v>-183508</v>
      </c>
      <c r="I53" s="173">
        <v>-55176</v>
      </c>
      <c r="J53" s="173">
        <v>-128332</v>
      </c>
      <c r="K53" s="173">
        <v>-18335</v>
      </c>
      <c r="L53" s="173">
        <v>-43250</v>
      </c>
      <c r="M53" s="173">
        <v>-19528</v>
      </c>
      <c r="N53" s="173">
        <v>534139</v>
      </c>
      <c r="O53" s="86"/>
      <c r="P53" s="86"/>
      <c r="Q53" s="86"/>
      <c r="R53" s="86"/>
      <c r="S53" s="86"/>
      <c r="T53" s="86"/>
      <c r="U53" s="86"/>
      <c r="V53" s="86"/>
      <c r="W53" s="86"/>
      <c r="X53" s="86"/>
    </row>
    <row r="54" spans="1:24" s="87" customFormat="1" ht="15" customHeight="1">
      <c r="A54" s="69">
        <f>IF(B54&lt;&gt;"",COUNTA($B$20:B54),"")</f>
        <v>35</v>
      </c>
      <c r="B54" s="78" t="s">
        <v>96</v>
      </c>
      <c r="C54" s="163">
        <v>9735</v>
      </c>
      <c r="D54" s="163">
        <v>705</v>
      </c>
      <c r="E54" s="163">
        <v>123</v>
      </c>
      <c r="F54" s="163">
        <v>88</v>
      </c>
      <c r="G54" s="163" t="s">
        <v>8</v>
      </c>
      <c r="H54" s="163" t="s">
        <v>8</v>
      </c>
      <c r="I54" s="163" t="s">
        <v>8</v>
      </c>
      <c r="J54" s="163" t="s">
        <v>8</v>
      </c>
      <c r="K54" s="163" t="s">
        <v>8</v>
      </c>
      <c r="L54" s="163">
        <v>33</v>
      </c>
      <c r="M54" s="163" t="s">
        <v>8</v>
      </c>
      <c r="N54" s="163">
        <v>8787</v>
      </c>
      <c r="O54" s="86"/>
      <c r="P54" s="86"/>
      <c r="Q54" s="86"/>
      <c r="R54" s="86"/>
      <c r="S54" s="86"/>
      <c r="T54" s="86"/>
      <c r="U54" s="86"/>
      <c r="V54" s="86"/>
      <c r="W54" s="86"/>
      <c r="X54" s="86"/>
    </row>
    <row r="55" spans="1:24" ht="11.1" customHeight="1">
      <c r="A55" s="69">
        <f>IF(B55&lt;&gt;"",COUNTA($B$20:B55),"")</f>
        <v>36</v>
      </c>
      <c r="B55" s="78" t="s">
        <v>97</v>
      </c>
      <c r="C55" s="163">
        <v>22147</v>
      </c>
      <c r="D55" s="163">
        <v>1679</v>
      </c>
      <c r="E55" s="163">
        <v>55</v>
      </c>
      <c r="F55" s="163">
        <v>498</v>
      </c>
      <c r="G55" s="163">
        <v>5</v>
      </c>
      <c r="H55" s="163">
        <v>16</v>
      </c>
      <c r="I55" s="163" t="s">
        <v>8</v>
      </c>
      <c r="J55" s="163">
        <v>16</v>
      </c>
      <c r="K55" s="163">
        <v>6</v>
      </c>
      <c r="L55" s="163">
        <v>230</v>
      </c>
      <c r="M55" s="163">
        <v>299</v>
      </c>
      <c r="N55" s="163">
        <v>19358</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871.87</v>
      </c>
      <c r="D57" s="170">
        <v>361.19</v>
      </c>
      <c r="E57" s="170">
        <v>119.2</v>
      </c>
      <c r="F57" s="170">
        <v>50.8</v>
      </c>
      <c r="G57" s="170">
        <v>37.24</v>
      </c>
      <c r="H57" s="170">
        <v>130.41</v>
      </c>
      <c r="I57" s="170">
        <v>51.17</v>
      </c>
      <c r="J57" s="170">
        <v>79.25</v>
      </c>
      <c r="K57" s="170">
        <v>32.83</v>
      </c>
      <c r="L57" s="170">
        <v>82.78</v>
      </c>
      <c r="M57" s="170">
        <v>57.43</v>
      </c>
      <c r="N57" s="170" t="s">
        <v>8</v>
      </c>
      <c r="O57" s="85"/>
      <c r="P57" s="85"/>
      <c r="Q57" s="85"/>
      <c r="R57" s="85"/>
      <c r="S57" s="85"/>
      <c r="T57" s="85"/>
      <c r="U57" s="85"/>
      <c r="V57" s="85"/>
      <c r="W57" s="85"/>
      <c r="X57" s="85"/>
    </row>
    <row r="58" spans="1:24" s="71" customFormat="1" ht="11.1" customHeight="1">
      <c r="A58" s="69">
        <f>IF(B58&lt;&gt;"",COUNTA($B$20:B58),"")</f>
        <v>38</v>
      </c>
      <c r="B58" s="78" t="s">
        <v>70</v>
      </c>
      <c r="C58" s="170">
        <v>766.05</v>
      </c>
      <c r="D58" s="170">
        <v>166.01</v>
      </c>
      <c r="E58" s="170">
        <v>56.36</v>
      </c>
      <c r="F58" s="170">
        <v>224.62</v>
      </c>
      <c r="G58" s="170">
        <v>25.26</v>
      </c>
      <c r="H58" s="170">
        <v>117.42</v>
      </c>
      <c r="I58" s="170">
        <v>107.92</v>
      </c>
      <c r="J58" s="170">
        <v>9.5</v>
      </c>
      <c r="K58" s="170">
        <v>16.47</v>
      </c>
      <c r="L58" s="170">
        <v>102.24</v>
      </c>
      <c r="M58" s="170">
        <v>57.61</v>
      </c>
      <c r="N58" s="170">
        <v>0.06</v>
      </c>
      <c r="O58" s="85"/>
      <c r="P58" s="85"/>
      <c r="Q58" s="85"/>
      <c r="R58" s="85"/>
      <c r="S58" s="85"/>
      <c r="T58" s="85"/>
      <c r="U58" s="85"/>
      <c r="V58" s="85"/>
      <c r="W58" s="85"/>
      <c r="X58" s="85"/>
    </row>
    <row r="59" spans="1:24" s="71" customFormat="1" ht="21.6" customHeight="1">
      <c r="A59" s="69">
        <f>IF(B59&lt;&gt;"",COUNTA($B$20:B59),"")</f>
        <v>39</v>
      </c>
      <c r="B59" s="79" t="s">
        <v>626</v>
      </c>
      <c r="C59" s="170">
        <v>1137.2</v>
      </c>
      <c r="D59" s="170" t="s">
        <v>8</v>
      </c>
      <c r="E59" s="170" t="s">
        <v>8</v>
      </c>
      <c r="F59" s="170" t="s">
        <v>8</v>
      </c>
      <c r="G59" s="170" t="s">
        <v>8</v>
      </c>
      <c r="H59" s="170">
        <v>1137.2</v>
      </c>
      <c r="I59" s="170">
        <v>928.31</v>
      </c>
      <c r="J59" s="170">
        <v>208.89</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13.08</v>
      </c>
      <c r="D60" s="170">
        <v>1.24</v>
      </c>
      <c r="E60" s="170">
        <v>0.12</v>
      </c>
      <c r="F60" s="170">
        <v>7.0000000000000007E-2</v>
      </c>
      <c r="G60" s="170">
        <v>0.08</v>
      </c>
      <c r="H60" s="170">
        <v>0.02</v>
      </c>
      <c r="I60" s="170" t="s">
        <v>8</v>
      </c>
      <c r="J60" s="170">
        <v>0.02</v>
      </c>
      <c r="K60" s="170" t="s">
        <v>8</v>
      </c>
      <c r="L60" s="170">
        <v>0.12</v>
      </c>
      <c r="M60" s="170">
        <v>0.28000000000000003</v>
      </c>
      <c r="N60" s="170">
        <v>11.14</v>
      </c>
      <c r="O60" s="85"/>
      <c r="P60" s="85"/>
      <c r="Q60" s="85"/>
      <c r="R60" s="85"/>
      <c r="S60" s="85"/>
      <c r="T60" s="85"/>
      <c r="U60" s="85"/>
      <c r="V60" s="85"/>
      <c r="W60" s="85"/>
      <c r="X60" s="85"/>
    </row>
    <row r="61" spans="1:24" s="71" customFormat="1" ht="11.1" customHeight="1">
      <c r="A61" s="69">
        <f>IF(B61&lt;&gt;"",COUNTA($B$20:B61),"")</f>
        <v>41</v>
      </c>
      <c r="B61" s="78" t="s">
        <v>72</v>
      </c>
      <c r="C61" s="170">
        <v>2339.4299999999998</v>
      </c>
      <c r="D61" s="170">
        <v>154.30000000000001</v>
      </c>
      <c r="E61" s="170">
        <v>34.03</v>
      </c>
      <c r="F61" s="170">
        <v>87.16</v>
      </c>
      <c r="G61" s="170">
        <v>95.77</v>
      </c>
      <c r="H61" s="170">
        <v>811.55</v>
      </c>
      <c r="I61" s="170">
        <v>33.01</v>
      </c>
      <c r="J61" s="170">
        <v>778.54</v>
      </c>
      <c r="K61" s="170">
        <v>44.78</v>
      </c>
      <c r="L61" s="170">
        <v>101.99</v>
      </c>
      <c r="M61" s="170">
        <v>283.33</v>
      </c>
      <c r="N61" s="170">
        <v>726.51</v>
      </c>
      <c r="O61" s="85"/>
      <c r="P61" s="85"/>
      <c r="Q61" s="85"/>
      <c r="R61" s="85"/>
      <c r="S61" s="85"/>
      <c r="T61" s="85"/>
      <c r="U61" s="85"/>
      <c r="V61" s="85"/>
      <c r="W61" s="85"/>
      <c r="X61" s="85"/>
    </row>
    <row r="62" spans="1:24" s="71" customFormat="1" ht="11.1" customHeight="1">
      <c r="A62" s="69">
        <f>IF(B62&lt;&gt;"",COUNTA($B$20:B62),"")</f>
        <v>42</v>
      </c>
      <c r="B62" s="78" t="s">
        <v>73</v>
      </c>
      <c r="C62" s="170">
        <v>1101.44</v>
      </c>
      <c r="D62" s="170">
        <v>95.19</v>
      </c>
      <c r="E62" s="170">
        <v>15.19</v>
      </c>
      <c r="F62" s="170">
        <v>47.49</v>
      </c>
      <c r="G62" s="170">
        <v>0.68</v>
      </c>
      <c r="H62" s="170">
        <v>200.7</v>
      </c>
      <c r="I62" s="170">
        <v>0.84</v>
      </c>
      <c r="J62" s="170">
        <v>199.86</v>
      </c>
      <c r="K62" s="170">
        <v>0.33</v>
      </c>
      <c r="L62" s="170">
        <v>13.81</v>
      </c>
      <c r="M62" s="170">
        <v>0.99</v>
      </c>
      <c r="N62" s="170">
        <v>727.05</v>
      </c>
      <c r="O62" s="85"/>
      <c r="P62" s="85"/>
      <c r="Q62" s="85"/>
      <c r="R62" s="85"/>
      <c r="S62" s="85"/>
      <c r="T62" s="85"/>
      <c r="U62" s="85"/>
      <c r="V62" s="85"/>
      <c r="W62" s="85"/>
      <c r="X62" s="85"/>
    </row>
    <row r="63" spans="1:24" s="71" customFormat="1" ht="19.149999999999999" customHeight="1">
      <c r="A63" s="70">
        <f>IF(B63&lt;&gt;"",COUNTA($B$20:B63),"")</f>
        <v>43</v>
      </c>
      <c r="B63" s="80" t="s">
        <v>74</v>
      </c>
      <c r="C63" s="171">
        <v>4026.2</v>
      </c>
      <c r="D63" s="171">
        <v>587.55999999999995</v>
      </c>
      <c r="E63" s="171">
        <v>194.52</v>
      </c>
      <c r="F63" s="171">
        <v>315.16000000000003</v>
      </c>
      <c r="G63" s="171">
        <v>157.66</v>
      </c>
      <c r="H63" s="171">
        <v>1995.91</v>
      </c>
      <c r="I63" s="171">
        <v>1119.56</v>
      </c>
      <c r="J63" s="171">
        <v>876.35</v>
      </c>
      <c r="K63" s="171">
        <v>93.76</v>
      </c>
      <c r="L63" s="171">
        <v>273.31</v>
      </c>
      <c r="M63" s="171">
        <v>397.66</v>
      </c>
      <c r="N63" s="171">
        <v>10.66</v>
      </c>
      <c r="O63" s="85"/>
      <c r="P63" s="85"/>
      <c r="Q63" s="85"/>
      <c r="R63" s="85"/>
      <c r="S63" s="85"/>
      <c r="T63" s="85"/>
      <c r="U63" s="85"/>
      <c r="V63" s="85"/>
      <c r="W63" s="85"/>
      <c r="X63" s="85"/>
    </row>
    <row r="64" spans="1:24" s="71" customFormat="1" ht="21.6" customHeight="1">
      <c r="A64" s="69">
        <f>IF(B64&lt;&gt;"",COUNTA($B$20:B64),"")</f>
        <v>44</v>
      </c>
      <c r="B64" s="79" t="s">
        <v>75</v>
      </c>
      <c r="C64" s="170">
        <v>552.08000000000004</v>
      </c>
      <c r="D64" s="170">
        <v>32.17</v>
      </c>
      <c r="E64" s="170">
        <v>54.8</v>
      </c>
      <c r="F64" s="170">
        <v>120.54</v>
      </c>
      <c r="G64" s="170">
        <v>10.35</v>
      </c>
      <c r="H64" s="170">
        <v>13.83</v>
      </c>
      <c r="I64" s="170">
        <v>0.91</v>
      </c>
      <c r="J64" s="170">
        <v>12.92</v>
      </c>
      <c r="K64" s="170">
        <v>19.21</v>
      </c>
      <c r="L64" s="170">
        <v>166.47</v>
      </c>
      <c r="M64" s="170">
        <v>134.69999999999999</v>
      </c>
      <c r="N64" s="170" t="s">
        <v>8</v>
      </c>
      <c r="O64" s="85"/>
      <c r="P64" s="85"/>
      <c r="Q64" s="85"/>
      <c r="R64" s="85"/>
      <c r="S64" s="85"/>
      <c r="T64" s="85"/>
      <c r="U64" s="85"/>
      <c r="V64" s="85"/>
      <c r="W64" s="85"/>
      <c r="X64" s="85"/>
    </row>
    <row r="65" spans="1:24" s="71" customFormat="1" ht="11.1" customHeight="1">
      <c r="A65" s="69">
        <f>IF(B65&lt;&gt;"",COUNTA($B$20:B65),"")</f>
        <v>45</v>
      </c>
      <c r="B65" s="78" t="s">
        <v>76</v>
      </c>
      <c r="C65" s="170">
        <v>315.70999999999998</v>
      </c>
      <c r="D65" s="170">
        <v>17.39</v>
      </c>
      <c r="E65" s="170">
        <v>14.21</v>
      </c>
      <c r="F65" s="170">
        <v>90.52</v>
      </c>
      <c r="G65" s="170">
        <v>8.2899999999999991</v>
      </c>
      <c r="H65" s="170">
        <v>10.01</v>
      </c>
      <c r="I65" s="170">
        <v>0.9</v>
      </c>
      <c r="J65" s="170">
        <v>9.11</v>
      </c>
      <c r="K65" s="170">
        <v>12.99</v>
      </c>
      <c r="L65" s="170">
        <v>141.03</v>
      </c>
      <c r="M65" s="170">
        <v>21.27</v>
      </c>
      <c r="N65" s="170" t="s">
        <v>8</v>
      </c>
      <c r="O65" s="85"/>
      <c r="P65" s="85"/>
      <c r="Q65" s="85"/>
      <c r="R65" s="85"/>
      <c r="S65" s="85"/>
      <c r="T65" s="85"/>
      <c r="U65" s="85"/>
      <c r="V65" s="85"/>
      <c r="W65" s="85"/>
      <c r="X65" s="85"/>
    </row>
    <row r="66" spans="1:24" s="71" customFormat="1" ht="11.1" customHeight="1">
      <c r="A66" s="69">
        <f>IF(B66&lt;&gt;"",COUNTA($B$20:B66),"")</f>
        <v>46</v>
      </c>
      <c r="B66" s="78" t="s">
        <v>77</v>
      </c>
      <c r="C66" s="170">
        <v>0.01</v>
      </c>
      <c r="D66" s="170" t="s">
        <v>8</v>
      </c>
      <c r="E66" s="170" t="s">
        <v>8</v>
      </c>
      <c r="F66" s="170" t="s">
        <v>8</v>
      </c>
      <c r="G66" s="170" t="s">
        <v>8</v>
      </c>
      <c r="H66" s="170" t="s">
        <v>8</v>
      </c>
      <c r="I66" s="170" t="s">
        <v>8</v>
      </c>
      <c r="J66" s="170" t="s">
        <v>8</v>
      </c>
      <c r="K66" s="170" t="s">
        <v>8</v>
      </c>
      <c r="L66" s="170" t="s">
        <v>8</v>
      </c>
      <c r="M66" s="170" t="s">
        <v>8</v>
      </c>
      <c r="N66" s="170">
        <v>0.01</v>
      </c>
      <c r="O66" s="85"/>
      <c r="P66" s="85"/>
      <c r="Q66" s="85"/>
      <c r="R66" s="85"/>
      <c r="S66" s="85"/>
      <c r="T66" s="85"/>
      <c r="U66" s="85"/>
      <c r="V66" s="85"/>
      <c r="W66" s="85"/>
      <c r="X66" s="85"/>
    </row>
    <row r="67" spans="1:24" s="71" customFormat="1" ht="11.1" customHeight="1">
      <c r="A67" s="69">
        <f>IF(B67&lt;&gt;"",COUNTA($B$20:B67),"")</f>
        <v>47</v>
      </c>
      <c r="B67" s="78" t="s">
        <v>78</v>
      </c>
      <c r="C67" s="170">
        <v>43.82</v>
      </c>
      <c r="D67" s="170">
        <v>0.01</v>
      </c>
      <c r="E67" s="170">
        <v>7.05</v>
      </c>
      <c r="F67" s="170">
        <v>2.23</v>
      </c>
      <c r="G67" s="170">
        <v>0.04</v>
      </c>
      <c r="H67" s="170">
        <v>0.57999999999999996</v>
      </c>
      <c r="I67" s="170">
        <v>0.14000000000000001</v>
      </c>
      <c r="J67" s="170">
        <v>0.44</v>
      </c>
      <c r="K67" s="170">
        <v>1.19</v>
      </c>
      <c r="L67" s="170">
        <v>23.63</v>
      </c>
      <c r="M67" s="170">
        <v>8.73</v>
      </c>
      <c r="N67" s="170">
        <v>0.36</v>
      </c>
      <c r="O67" s="85"/>
      <c r="P67" s="85"/>
      <c r="Q67" s="85"/>
      <c r="R67" s="85"/>
      <c r="S67" s="85"/>
      <c r="T67" s="85"/>
      <c r="U67" s="85"/>
      <c r="V67" s="85"/>
      <c r="W67" s="85"/>
      <c r="X67" s="85"/>
    </row>
    <row r="68" spans="1:24" s="71" customFormat="1" ht="11.1" customHeight="1">
      <c r="A68" s="69">
        <f>IF(B68&lt;&gt;"",COUNTA($B$20:B68),"")</f>
        <v>48</v>
      </c>
      <c r="B68" s="78" t="s">
        <v>73</v>
      </c>
      <c r="C68" s="170">
        <v>18.98</v>
      </c>
      <c r="D68" s="170">
        <v>0.14000000000000001</v>
      </c>
      <c r="E68" s="170">
        <v>7.67</v>
      </c>
      <c r="F68" s="170">
        <v>1.93</v>
      </c>
      <c r="G68" s="170" t="s">
        <v>8</v>
      </c>
      <c r="H68" s="170">
        <v>2.27</v>
      </c>
      <c r="I68" s="170" t="s">
        <v>8</v>
      </c>
      <c r="J68" s="170">
        <v>2.27</v>
      </c>
      <c r="K68" s="170" t="s">
        <v>8</v>
      </c>
      <c r="L68" s="170">
        <v>6.83</v>
      </c>
      <c r="M68" s="170">
        <v>0.13</v>
      </c>
      <c r="N68" s="170">
        <v>0.01</v>
      </c>
      <c r="O68" s="85"/>
      <c r="P68" s="85"/>
      <c r="Q68" s="85"/>
      <c r="R68" s="85"/>
      <c r="S68" s="85"/>
      <c r="T68" s="85"/>
      <c r="U68" s="85"/>
      <c r="V68" s="85"/>
      <c r="W68" s="85"/>
      <c r="X68" s="85"/>
    </row>
    <row r="69" spans="1:24" s="71" customFormat="1" ht="19.149999999999999" customHeight="1">
      <c r="A69" s="70">
        <f>IF(B69&lt;&gt;"",COUNTA($B$20:B69),"")</f>
        <v>49</v>
      </c>
      <c r="B69" s="80" t="s">
        <v>79</v>
      </c>
      <c r="C69" s="171">
        <v>576.92999999999995</v>
      </c>
      <c r="D69" s="171">
        <v>32.03</v>
      </c>
      <c r="E69" s="171">
        <v>54.18</v>
      </c>
      <c r="F69" s="171">
        <v>120.84</v>
      </c>
      <c r="G69" s="171">
        <v>10.4</v>
      </c>
      <c r="H69" s="171">
        <v>12.14</v>
      </c>
      <c r="I69" s="171">
        <v>1.04</v>
      </c>
      <c r="J69" s="171">
        <v>11.1</v>
      </c>
      <c r="K69" s="171">
        <v>20.399999999999999</v>
      </c>
      <c r="L69" s="171">
        <v>183.27</v>
      </c>
      <c r="M69" s="171">
        <v>143.31</v>
      </c>
      <c r="N69" s="171">
        <v>0.36</v>
      </c>
      <c r="O69" s="85"/>
      <c r="P69" s="85"/>
      <c r="Q69" s="85"/>
      <c r="R69" s="85"/>
      <c r="S69" s="85"/>
      <c r="T69" s="85"/>
      <c r="U69" s="85"/>
      <c r="V69" s="85"/>
      <c r="W69" s="85"/>
      <c r="X69" s="85"/>
    </row>
    <row r="70" spans="1:24" s="71" customFormat="1" ht="19.149999999999999" customHeight="1">
      <c r="A70" s="70">
        <f>IF(B70&lt;&gt;"",COUNTA($B$20:B70),"")</f>
        <v>50</v>
      </c>
      <c r="B70" s="80" t="s">
        <v>80</v>
      </c>
      <c r="C70" s="171">
        <v>4603.13</v>
      </c>
      <c r="D70" s="171">
        <v>619.59</v>
      </c>
      <c r="E70" s="171">
        <v>248.7</v>
      </c>
      <c r="F70" s="171">
        <v>436</v>
      </c>
      <c r="G70" s="171">
        <v>168.06</v>
      </c>
      <c r="H70" s="171">
        <v>2008.05</v>
      </c>
      <c r="I70" s="171">
        <v>1120.5999999999999</v>
      </c>
      <c r="J70" s="171">
        <v>887.45</v>
      </c>
      <c r="K70" s="171">
        <v>114.16</v>
      </c>
      <c r="L70" s="171">
        <v>456.58</v>
      </c>
      <c r="M70" s="171">
        <v>540.97</v>
      </c>
      <c r="N70" s="171">
        <v>11.01</v>
      </c>
      <c r="O70" s="85"/>
      <c r="P70" s="85"/>
      <c r="Q70" s="85"/>
      <c r="R70" s="85"/>
      <c r="S70" s="85"/>
      <c r="T70" s="85"/>
      <c r="U70" s="85"/>
      <c r="V70" s="85"/>
      <c r="W70" s="85"/>
      <c r="X70" s="85"/>
    </row>
    <row r="71" spans="1:24" s="71" customFormat="1" ht="11.1" customHeight="1">
      <c r="A71" s="69">
        <f>IF(B71&lt;&gt;"",COUNTA($B$20:B71),"")</f>
        <v>51</v>
      </c>
      <c r="B71" s="78" t="s">
        <v>81</v>
      </c>
      <c r="C71" s="170">
        <v>1113.31</v>
      </c>
      <c r="D71" s="170" t="s">
        <v>8</v>
      </c>
      <c r="E71" s="170" t="s">
        <v>8</v>
      </c>
      <c r="F71" s="170" t="s">
        <v>8</v>
      </c>
      <c r="G71" s="170" t="s">
        <v>8</v>
      </c>
      <c r="H71" s="170" t="s">
        <v>8</v>
      </c>
      <c r="I71" s="170" t="s">
        <v>8</v>
      </c>
      <c r="J71" s="170" t="s">
        <v>8</v>
      </c>
      <c r="K71" s="170" t="s">
        <v>8</v>
      </c>
      <c r="L71" s="170" t="s">
        <v>8</v>
      </c>
      <c r="M71" s="170" t="s">
        <v>8</v>
      </c>
      <c r="N71" s="170">
        <v>1113.31</v>
      </c>
      <c r="O71" s="85"/>
      <c r="P71" s="85"/>
      <c r="Q71" s="85"/>
      <c r="R71" s="85"/>
      <c r="S71" s="85"/>
      <c r="T71" s="85"/>
      <c r="U71" s="85"/>
      <c r="V71" s="85"/>
      <c r="W71" s="85"/>
      <c r="X71" s="85"/>
    </row>
    <row r="72" spans="1:24" s="71" customFormat="1" ht="11.1" customHeight="1">
      <c r="A72" s="69">
        <f>IF(B72&lt;&gt;"",COUNTA($B$20:B72),"")</f>
        <v>52</v>
      </c>
      <c r="B72" s="78" t="s">
        <v>82</v>
      </c>
      <c r="C72" s="170">
        <v>361.74</v>
      </c>
      <c r="D72" s="170" t="s">
        <v>8</v>
      </c>
      <c r="E72" s="170" t="s">
        <v>8</v>
      </c>
      <c r="F72" s="170" t="s">
        <v>8</v>
      </c>
      <c r="G72" s="170" t="s">
        <v>8</v>
      </c>
      <c r="H72" s="170" t="s">
        <v>8</v>
      </c>
      <c r="I72" s="170" t="s">
        <v>8</v>
      </c>
      <c r="J72" s="170" t="s">
        <v>8</v>
      </c>
      <c r="K72" s="170" t="s">
        <v>8</v>
      </c>
      <c r="L72" s="170" t="s">
        <v>8</v>
      </c>
      <c r="M72" s="170" t="s">
        <v>8</v>
      </c>
      <c r="N72" s="170">
        <v>361.74</v>
      </c>
      <c r="O72" s="85"/>
      <c r="P72" s="85"/>
      <c r="Q72" s="85"/>
      <c r="R72" s="85"/>
      <c r="S72" s="85"/>
      <c r="T72" s="85"/>
      <c r="U72" s="85"/>
      <c r="V72" s="85"/>
      <c r="W72" s="85"/>
      <c r="X72" s="85"/>
    </row>
    <row r="73" spans="1:24" s="71" customFormat="1" ht="11.1" customHeight="1">
      <c r="A73" s="69">
        <f>IF(B73&lt;&gt;"",COUNTA($B$20:B73),"")</f>
        <v>53</v>
      </c>
      <c r="B73" s="78" t="s">
        <v>98</v>
      </c>
      <c r="C73" s="170">
        <v>512.26</v>
      </c>
      <c r="D73" s="170" t="s">
        <v>8</v>
      </c>
      <c r="E73" s="170" t="s">
        <v>8</v>
      </c>
      <c r="F73" s="170" t="s">
        <v>8</v>
      </c>
      <c r="G73" s="170" t="s">
        <v>8</v>
      </c>
      <c r="H73" s="170" t="s">
        <v>8</v>
      </c>
      <c r="I73" s="170" t="s">
        <v>8</v>
      </c>
      <c r="J73" s="170" t="s">
        <v>8</v>
      </c>
      <c r="K73" s="170" t="s">
        <v>8</v>
      </c>
      <c r="L73" s="170" t="s">
        <v>8</v>
      </c>
      <c r="M73" s="170" t="s">
        <v>8</v>
      </c>
      <c r="N73" s="170">
        <v>512.26</v>
      </c>
      <c r="O73" s="85"/>
      <c r="P73" s="85"/>
      <c r="Q73" s="85"/>
      <c r="R73" s="85"/>
      <c r="S73" s="85"/>
      <c r="T73" s="85"/>
      <c r="U73" s="85"/>
      <c r="V73" s="85"/>
      <c r="W73" s="85"/>
      <c r="X73" s="85"/>
    </row>
    <row r="74" spans="1:24" s="71" customFormat="1" ht="11.1" customHeight="1">
      <c r="A74" s="69">
        <f>IF(B74&lt;&gt;"",COUNTA($B$20:B74),"")</f>
        <v>54</v>
      </c>
      <c r="B74" s="78" t="s">
        <v>99</v>
      </c>
      <c r="C74" s="170">
        <v>147.09</v>
      </c>
      <c r="D74" s="170" t="s">
        <v>8</v>
      </c>
      <c r="E74" s="170" t="s">
        <v>8</v>
      </c>
      <c r="F74" s="170" t="s">
        <v>8</v>
      </c>
      <c r="G74" s="170" t="s">
        <v>8</v>
      </c>
      <c r="H74" s="170" t="s">
        <v>8</v>
      </c>
      <c r="I74" s="170" t="s">
        <v>8</v>
      </c>
      <c r="J74" s="170" t="s">
        <v>8</v>
      </c>
      <c r="K74" s="170" t="s">
        <v>8</v>
      </c>
      <c r="L74" s="170" t="s">
        <v>8</v>
      </c>
      <c r="M74" s="170" t="s">
        <v>8</v>
      </c>
      <c r="N74" s="170">
        <v>147.09</v>
      </c>
      <c r="O74" s="85"/>
      <c r="P74" s="85"/>
      <c r="Q74" s="85"/>
      <c r="R74" s="85"/>
      <c r="S74" s="85"/>
      <c r="T74" s="85"/>
      <c r="U74" s="85"/>
      <c r="V74" s="85"/>
      <c r="W74" s="85"/>
      <c r="X74" s="85"/>
    </row>
    <row r="75" spans="1:24" s="71" customFormat="1" ht="11.1" customHeight="1">
      <c r="A75" s="69">
        <f>IF(B75&lt;&gt;"",COUNTA($B$20:B75),"")</f>
        <v>55</v>
      </c>
      <c r="B75" s="78" t="s">
        <v>26</v>
      </c>
      <c r="C75" s="170">
        <v>731.09</v>
      </c>
      <c r="D75" s="170" t="s">
        <v>8</v>
      </c>
      <c r="E75" s="170" t="s">
        <v>8</v>
      </c>
      <c r="F75" s="170" t="s">
        <v>8</v>
      </c>
      <c r="G75" s="170" t="s">
        <v>8</v>
      </c>
      <c r="H75" s="170" t="s">
        <v>8</v>
      </c>
      <c r="I75" s="170" t="s">
        <v>8</v>
      </c>
      <c r="J75" s="170" t="s">
        <v>8</v>
      </c>
      <c r="K75" s="170" t="s">
        <v>8</v>
      </c>
      <c r="L75" s="170" t="s">
        <v>8</v>
      </c>
      <c r="M75" s="170" t="s">
        <v>8</v>
      </c>
      <c r="N75" s="170">
        <v>731.09</v>
      </c>
      <c r="O75" s="85"/>
      <c r="P75" s="85"/>
      <c r="Q75" s="85"/>
      <c r="R75" s="85"/>
      <c r="S75" s="85"/>
      <c r="T75" s="85"/>
      <c r="U75" s="85"/>
      <c r="V75" s="85"/>
      <c r="W75" s="85"/>
      <c r="X75" s="85"/>
    </row>
    <row r="76" spans="1:24" s="71" customFormat="1" ht="21.6" customHeight="1">
      <c r="A76" s="69">
        <f>IF(B76&lt;&gt;"",COUNTA($B$20:B76),"")</f>
        <v>56</v>
      </c>
      <c r="B76" s="79" t="s">
        <v>83</v>
      </c>
      <c r="C76" s="170">
        <v>242.71</v>
      </c>
      <c r="D76" s="170" t="s">
        <v>8</v>
      </c>
      <c r="E76" s="170" t="s">
        <v>8</v>
      </c>
      <c r="F76" s="170" t="s">
        <v>8</v>
      </c>
      <c r="G76" s="170" t="s">
        <v>8</v>
      </c>
      <c r="H76" s="170" t="s">
        <v>8</v>
      </c>
      <c r="I76" s="170" t="s">
        <v>8</v>
      </c>
      <c r="J76" s="170" t="s">
        <v>8</v>
      </c>
      <c r="K76" s="170" t="s">
        <v>8</v>
      </c>
      <c r="L76" s="170" t="s">
        <v>8</v>
      </c>
      <c r="M76" s="170" t="s">
        <v>8</v>
      </c>
      <c r="N76" s="170">
        <v>242.71</v>
      </c>
      <c r="O76" s="85"/>
      <c r="P76" s="85"/>
      <c r="Q76" s="85"/>
      <c r="R76" s="85"/>
      <c r="S76" s="85"/>
      <c r="T76" s="85"/>
      <c r="U76" s="85"/>
      <c r="V76" s="85"/>
      <c r="W76" s="85"/>
      <c r="X76" s="85"/>
    </row>
    <row r="77" spans="1:24" s="71" customFormat="1" ht="21.6" customHeight="1">
      <c r="A77" s="69">
        <f>IF(B77&lt;&gt;"",COUNTA($B$20:B77),"")</f>
        <v>57</v>
      </c>
      <c r="B77" s="79" t="s">
        <v>84</v>
      </c>
      <c r="C77" s="170">
        <v>848.14</v>
      </c>
      <c r="D77" s="170">
        <v>11.15</v>
      </c>
      <c r="E77" s="170">
        <v>0.3</v>
      </c>
      <c r="F77" s="170">
        <v>24.3</v>
      </c>
      <c r="G77" s="170">
        <v>50.1</v>
      </c>
      <c r="H77" s="170">
        <v>703.11</v>
      </c>
      <c r="I77" s="170">
        <v>372.4</v>
      </c>
      <c r="J77" s="170">
        <v>330.71</v>
      </c>
      <c r="K77" s="170">
        <v>1.54</v>
      </c>
      <c r="L77" s="170">
        <v>55.45</v>
      </c>
      <c r="M77" s="170">
        <v>2.2000000000000002</v>
      </c>
      <c r="N77" s="170" t="s">
        <v>8</v>
      </c>
      <c r="O77" s="85"/>
      <c r="P77" s="85"/>
      <c r="Q77" s="85"/>
      <c r="R77" s="85"/>
      <c r="S77" s="85"/>
      <c r="T77" s="85"/>
      <c r="U77" s="85"/>
      <c r="V77" s="85"/>
      <c r="W77" s="85"/>
      <c r="X77" s="85"/>
    </row>
    <row r="78" spans="1:24" s="71" customFormat="1" ht="21.6" customHeight="1">
      <c r="A78" s="69">
        <f>IF(B78&lt;&gt;"",COUNTA($B$20:B78),"")</f>
        <v>58</v>
      </c>
      <c r="B78" s="79" t="s">
        <v>85</v>
      </c>
      <c r="C78" s="170">
        <v>145.79</v>
      </c>
      <c r="D78" s="170">
        <v>3.88</v>
      </c>
      <c r="E78" s="170">
        <v>7.0000000000000007E-2</v>
      </c>
      <c r="F78" s="170">
        <v>1.24</v>
      </c>
      <c r="G78" s="170">
        <v>2.92</v>
      </c>
      <c r="H78" s="170">
        <v>132.91999999999999</v>
      </c>
      <c r="I78" s="170">
        <v>131.97</v>
      </c>
      <c r="J78" s="170">
        <v>0.96</v>
      </c>
      <c r="K78" s="170">
        <v>2.15</v>
      </c>
      <c r="L78" s="170">
        <v>0.69</v>
      </c>
      <c r="M78" s="170">
        <v>1.92</v>
      </c>
      <c r="N78" s="170" t="s">
        <v>8</v>
      </c>
      <c r="O78" s="85"/>
      <c r="P78" s="85"/>
      <c r="Q78" s="85"/>
      <c r="R78" s="85"/>
      <c r="S78" s="85"/>
      <c r="T78" s="85"/>
      <c r="U78" s="85"/>
      <c r="V78" s="85"/>
      <c r="W78" s="85"/>
      <c r="X78" s="85"/>
    </row>
    <row r="79" spans="1:24" s="71" customFormat="1" ht="11.1" customHeight="1">
      <c r="A79" s="69">
        <f>IF(B79&lt;&gt;"",COUNTA($B$20:B79),"")</f>
        <v>59</v>
      </c>
      <c r="B79" s="78" t="s">
        <v>86</v>
      </c>
      <c r="C79" s="170">
        <v>317.97000000000003</v>
      </c>
      <c r="D79" s="170">
        <v>2.4700000000000002</v>
      </c>
      <c r="E79" s="170">
        <v>34.229999999999997</v>
      </c>
      <c r="F79" s="170">
        <v>3.64</v>
      </c>
      <c r="G79" s="170">
        <v>6.04</v>
      </c>
      <c r="H79" s="170">
        <v>1.1499999999999999</v>
      </c>
      <c r="I79" s="170">
        <v>0.06</v>
      </c>
      <c r="J79" s="170">
        <v>1.1000000000000001</v>
      </c>
      <c r="K79" s="170">
        <v>5.16</v>
      </c>
      <c r="L79" s="170">
        <v>24.79</v>
      </c>
      <c r="M79" s="170">
        <v>240.48</v>
      </c>
      <c r="N79" s="170" t="s">
        <v>8</v>
      </c>
      <c r="O79" s="85"/>
      <c r="P79" s="85"/>
      <c r="Q79" s="85"/>
      <c r="R79" s="85"/>
      <c r="S79" s="85"/>
      <c r="T79" s="85"/>
      <c r="U79" s="85"/>
      <c r="V79" s="85"/>
      <c r="W79" s="85"/>
      <c r="X79" s="85"/>
    </row>
    <row r="80" spans="1:24" s="71" customFormat="1" ht="11.1" customHeight="1">
      <c r="A80" s="69">
        <f>IF(B80&lt;&gt;"",COUNTA($B$20:B80),"")</f>
        <v>60</v>
      </c>
      <c r="B80" s="78" t="s">
        <v>87</v>
      </c>
      <c r="C80" s="170">
        <v>1860.51</v>
      </c>
      <c r="D80" s="170">
        <v>192.76</v>
      </c>
      <c r="E80" s="170">
        <v>58.85</v>
      </c>
      <c r="F80" s="170">
        <v>57.29</v>
      </c>
      <c r="G80" s="170">
        <v>5.77</v>
      </c>
      <c r="H80" s="170">
        <v>617.03</v>
      </c>
      <c r="I80" s="170">
        <v>392.76</v>
      </c>
      <c r="J80" s="170">
        <v>224.27</v>
      </c>
      <c r="K80" s="170">
        <v>11.06</v>
      </c>
      <c r="L80" s="170">
        <v>31.23</v>
      </c>
      <c r="M80" s="170">
        <v>75.05</v>
      </c>
      <c r="N80" s="170">
        <v>811.47</v>
      </c>
      <c r="O80" s="85"/>
      <c r="P80" s="85"/>
      <c r="Q80" s="85"/>
      <c r="R80" s="85"/>
      <c r="S80" s="85"/>
      <c r="T80" s="85"/>
      <c r="U80" s="85"/>
      <c r="V80" s="85"/>
      <c r="W80" s="85"/>
      <c r="X80" s="85"/>
    </row>
    <row r="81" spans="1:24" s="71" customFormat="1" ht="11.1" customHeight="1">
      <c r="A81" s="69">
        <f>IF(B81&lt;&gt;"",COUNTA($B$20:B81),"")</f>
        <v>61</v>
      </c>
      <c r="B81" s="78" t="s">
        <v>73</v>
      </c>
      <c r="C81" s="170">
        <v>1101.44</v>
      </c>
      <c r="D81" s="170">
        <v>95.19</v>
      </c>
      <c r="E81" s="170">
        <v>15.19</v>
      </c>
      <c r="F81" s="170">
        <v>47.49</v>
      </c>
      <c r="G81" s="170">
        <v>0.68</v>
      </c>
      <c r="H81" s="170">
        <v>200.7</v>
      </c>
      <c r="I81" s="170">
        <v>0.84</v>
      </c>
      <c r="J81" s="170">
        <v>199.86</v>
      </c>
      <c r="K81" s="170">
        <v>0.33</v>
      </c>
      <c r="L81" s="170">
        <v>13.81</v>
      </c>
      <c r="M81" s="170">
        <v>0.99</v>
      </c>
      <c r="N81" s="170">
        <v>727.05</v>
      </c>
      <c r="O81" s="85"/>
      <c r="P81" s="85"/>
      <c r="Q81" s="85"/>
      <c r="R81" s="85"/>
      <c r="S81" s="85"/>
      <c r="T81" s="85"/>
      <c r="U81" s="85"/>
      <c r="V81" s="85"/>
      <c r="W81" s="85"/>
      <c r="X81" s="85"/>
    </row>
    <row r="82" spans="1:24" s="71" customFormat="1" ht="19.149999999999999" customHeight="1">
      <c r="A82" s="70">
        <f>IF(B82&lt;&gt;"",COUNTA($B$20:B82),"")</f>
        <v>62</v>
      </c>
      <c r="B82" s="80" t="s">
        <v>88</v>
      </c>
      <c r="C82" s="171">
        <v>4158.08</v>
      </c>
      <c r="D82" s="171">
        <v>115.06</v>
      </c>
      <c r="E82" s="171">
        <v>78.25</v>
      </c>
      <c r="F82" s="171">
        <v>38.979999999999997</v>
      </c>
      <c r="G82" s="171">
        <v>64.14</v>
      </c>
      <c r="H82" s="171">
        <v>1253.52</v>
      </c>
      <c r="I82" s="171">
        <v>896.34</v>
      </c>
      <c r="J82" s="171">
        <v>357.18</v>
      </c>
      <c r="K82" s="171">
        <v>19.59</v>
      </c>
      <c r="L82" s="171">
        <v>98.35</v>
      </c>
      <c r="M82" s="171">
        <v>318.66000000000003</v>
      </c>
      <c r="N82" s="171">
        <v>2171.5300000000002</v>
      </c>
      <c r="O82" s="85"/>
      <c r="P82" s="85"/>
      <c r="Q82" s="85"/>
      <c r="R82" s="85"/>
      <c r="S82" s="85"/>
      <c r="T82" s="85"/>
      <c r="U82" s="85"/>
      <c r="V82" s="85"/>
      <c r="W82" s="85"/>
      <c r="X82" s="85"/>
    </row>
    <row r="83" spans="1:24" s="87" customFormat="1" ht="11.1" customHeight="1">
      <c r="A83" s="69">
        <f>IF(B83&lt;&gt;"",COUNTA($B$20:B83),"")</f>
        <v>63</v>
      </c>
      <c r="B83" s="78" t="s">
        <v>89</v>
      </c>
      <c r="C83" s="170">
        <v>297.77999999999997</v>
      </c>
      <c r="D83" s="170">
        <v>5.53</v>
      </c>
      <c r="E83" s="170">
        <v>18.920000000000002</v>
      </c>
      <c r="F83" s="170">
        <v>44.85</v>
      </c>
      <c r="G83" s="170">
        <v>3.79</v>
      </c>
      <c r="H83" s="170">
        <v>7.77</v>
      </c>
      <c r="I83" s="170">
        <v>3.01</v>
      </c>
      <c r="J83" s="170">
        <v>4.75</v>
      </c>
      <c r="K83" s="170">
        <v>5.85</v>
      </c>
      <c r="L83" s="170">
        <v>71.959999999999994</v>
      </c>
      <c r="M83" s="170">
        <v>47.75</v>
      </c>
      <c r="N83" s="170">
        <v>91.36</v>
      </c>
      <c r="O83" s="86"/>
      <c r="P83" s="86"/>
      <c r="Q83" s="86"/>
      <c r="R83" s="86"/>
      <c r="S83" s="86"/>
      <c r="T83" s="86"/>
      <c r="U83" s="86"/>
      <c r="V83" s="86"/>
      <c r="W83" s="86"/>
      <c r="X83" s="86"/>
    </row>
    <row r="84" spans="1:24"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row>
    <row r="85" spans="1:24" s="87" customFormat="1" ht="11.1" customHeight="1">
      <c r="A85" s="69">
        <f>IF(B85&lt;&gt;"",COUNTA($B$20:B85),"")</f>
        <v>65</v>
      </c>
      <c r="B85" s="78" t="s">
        <v>91</v>
      </c>
      <c r="C85" s="170">
        <v>180.81</v>
      </c>
      <c r="D85" s="170">
        <v>15.63</v>
      </c>
      <c r="E85" s="170">
        <v>8.7100000000000009</v>
      </c>
      <c r="F85" s="170">
        <v>11.4</v>
      </c>
      <c r="G85" s="170">
        <v>2</v>
      </c>
      <c r="H85" s="170">
        <v>3.41</v>
      </c>
      <c r="I85" s="170" t="s">
        <v>8</v>
      </c>
      <c r="J85" s="170">
        <v>3.41</v>
      </c>
      <c r="K85" s="170">
        <v>3.44</v>
      </c>
      <c r="L85" s="170">
        <v>42.07</v>
      </c>
      <c r="M85" s="170">
        <v>93.63</v>
      </c>
      <c r="N85" s="170">
        <v>0.52</v>
      </c>
      <c r="O85" s="86"/>
      <c r="P85" s="86"/>
      <c r="Q85" s="86"/>
      <c r="R85" s="86"/>
      <c r="S85" s="86"/>
      <c r="T85" s="86"/>
      <c r="U85" s="86"/>
      <c r="V85" s="86"/>
      <c r="W85" s="86"/>
      <c r="X85" s="86"/>
    </row>
    <row r="86" spans="1:24" s="87" customFormat="1" ht="11.1" customHeight="1">
      <c r="A86" s="69">
        <f>IF(B86&lt;&gt;"",COUNTA($B$20:B86),"")</f>
        <v>66</v>
      </c>
      <c r="B86" s="78" t="s">
        <v>73</v>
      </c>
      <c r="C86" s="170">
        <v>18.98</v>
      </c>
      <c r="D86" s="170">
        <v>0.14000000000000001</v>
      </c>
      <c r="E86" s="170">
        <v>7.67</v>
      </c>
      <c r="F86" s="170">
        <v>1.93</v>
      </c>
      <c r="G86" s="170" t="s">
        <v>8</v>
      </c>
      <c r="H86" s="170">
        <v>2.27</v>
      </c>
      <c r="I86" s="170" t="s">
        <v>8</v>
      </c>
      <c r="J86" s="170">
        <v>2.27</v>
      </c>
      <c r="K86" s="170" t="s">
        <v>8</v>
      </c>
      <c r="L86" s="170">
        <v>6.83</v>
      </c>
      <c r="M86" s="170">
        <v>0.13</v>
      </c>
      <c r="N86" s="170">
        <v>0.01</v>
      </c>
      <c r="O86" s="86"/>
      <c r="P86" s="86"/>
      <c r="Q86" s="86"/>
      <c r="R86" s="86"/>
      <c r="S86" s="86"/>
      <c r="T86" s="86"/>
      <c r="U86" s="86"/>
      <c r="V86" s="86"/>
      <c r="W86" s="86"/>
      <c r="X86" s="86"/>
    </row>
    <row r="87" spans="1:24" s="71" customFormat="1" ht="19.149999999999999" customHeight="1">
      <c r="A87" s="70">
        <f>IF(B87&lt;&gt;"",COUNTA($B$20:B87),"")</f>
        <v>67</v>
      </c>
      <c r="B87" s="80" t="s">
        <v>92</v>
      </c>
      <c r="C87" s="171">
        <v>459.61</v>
      </c>
      <c r="D87" s="171">
        <v>21.02</v>
      </c>
      <c r="E87" s="171">
        <v>19.96</v>
      </c>
      <c r="F87" s="171">
        <v>54.32</v>
      </c>
      <c r="G87" s="171">
        <v>5.79</v>
      </c>
      <c r="H87" s="171">
        <v>8.91</v>
      </c>
      <c r="I87" s="171">
        <v>3.02</v>
      </c>
      <c r="J87" s="171">
        <v>5.89</v>
      </c>
      <c r="K87" s="171">
        <v>9.2899999999999991</v>
      </c>
      <c r="L87" s="171">
        <v>107.2</v>
      </c>
      <c r="M87" s="171">
        <v>141.25</v>
      </c>
      <c r="N87" s="171">
        <v>91.87</v>
      </c>
      <c r="O87" s="85"/>
      <c r="P87" s="85"/>
      <c r="Q87" s="85"/>
      <c r="R87" s="85"/>
      <c r="S87" s="85"/>
      <c r="T87" s="85"/>
      <c r="U87" s="85"/>
      <c r="V87" s="85"/>
      <c r="W87" s="85"/>
      <c r="X87" s="85"/>
    </row>
    <row r="88" spans="1:24" s="71" customFormat="1" ht="19.149999999999999" customHeight="1">
      <c r="A88" s="70">
        <f>IF(B88&lt;&gt;"",COUNTA($B$20:B88),"")</f>
        <v>68</v>
      </c>
      <c r="B88" s="80" t="s">
        <v>93</v>
      </c>
      <c r="C88" s="171">
        <v>4617.6899999999996</v>
      </c>
      <c r="D88" s="171">
        <v>136.09</v>
      </c>
      <c r="E88" s="171">
        <v>98.21</v>
      </c>
      <c r="F88" s="171">
        <v>93.3</v>
      </c>
      <c r="G88" s="171">
        <v>69.930000000000007</v>
      </c>
      <c r="H88" s="171">
        <v>1262.43</v>
      </c>
      <c r="I88" s="171">
        <v>899.36</v>
      </c>
      <c r="J88" s="171">
        <v>363.07</v>
      </c>
      <c r="K88" s="171">
        <v>28.87</v>
      </c>
      <c r="L88" s="171">
        <v>205.55</v>
      </c>
      <c r="M88" s="171">
        <v>459.91</v>
      </c>
      <c r="N88" s="171">
        <v>2263.41</v>
      </c>
      <c r="O88" s="85"/>
      <c r="P88" s="85"/>
      <c r="Q88" s="85"/>
      <c r="R88" s="85"/>
      <c r="S88" s="85"/>
      <c r="T88" s="85"/>
      <c r="U88" s="85"/>
      <c r="V88" s="85"/>
      <c r="W88" s="85"/>
      <c r="X88" s="85"/>
    </row>
    <row r="89" spans="1:24" s="71" customFormat="1" ht="19.149999999999999" customHeight="1">
      <c r="A89" s="70">
        <f>IF(B89&lt;&gt;"",COUNTA($B$20:B89),"")</f>
        <v>69</v>
      </c>
      <c r="B89" s="80" t="s">
        <v>94</v>
      </c>
      <c r="C89" s="171">
        <v>14.56</v>
      </c>
      <c r="D89" s="171">
        <v>-483.5</v>
      </c>
      <c r="E89" s="171">
        <v>-150.49</v>
      </c>
      <c r="F89" s="171">
        <v>-342.7</v>
      </c>
      <c r="G89" s="171">
        <v>-98.13</v>
      </c>
      <c r="H89" s="171">
        <v>-745.62</v>
      </c>
      <c r="I89" s="171">
        <v>-221.24</v>
      </c>
      <c r="J89" s="171">
        <v>-524.38</v>
      </c>
      <c r="K89" s="171">
        <v>-85.29</v>
      </c>
      <c r="L89" s="171">
        <v>-251.03</v>
      </c>
      <c r="M89" s="171">
        <v>-81.06</v>
      </c>
      <c r="N89" s="171">
        <v>2252.4</v>
      </c>
      <c r="O89" s="85"/>
      <c r="P89" s="85"/>
      <c r="Q89" s="85"/>
      <c r="R89" s="85"/>
      <c r="S89" s="85"/>
      <c r="T89" s="85"/>
      <c r="U89" s="85"/>
      <c r="V89" s="85"/>
      <c r="W89" s="85"/>
      <c r="X89" s="85"/>
    </row>
    <row r="90" spans="1:24" s="87" customFormat="1" ht="24.95" customHeight="1">
      <c r="A90" s="69">
        <f>IF(B90&lt;&gt;"",COUNTA($B$20:B90),"")</f>
        <v>70</v>
      </c>
      <c r="B90" s="81" t="s">
        <v>95</v>
      </c>
      <c r="C90" s="172">
        <v>131.88</v>
      </c>
      <c r="D90" s="172">
        <v>-472.49</v>
      </c>
      <c r="E90" s="172">
        <v>-116.27</v>
      </c>
      <c r="F90" s="172">
        <v>-276.18</v>
      </c>
      <c r="G90" s="172">
        <v>-93.52</v>
      </c>
      <c r="H90" s="172">
        <v>-742.39</v>
      </c>
      <c r="I90" s="172">
        <v>-223.22</v>
      </c>
      <c r="J90" s="172">
        <v>-519.16999999999996</v>
      </c>
      <c r="K90" s="172">
        <v>-74.17</v>
      </c>
      <c r="L90" s="172">
        <v>-174.97</v>
      </c>
      <c r="M90" s="172">
        <v>-79</v>
      </c>
      <c r="N90" s="172">
        <v>2160.88</v>
      </c>
      <c r="O90" s="86"/>
      <c r="P90" s="86"/>
      <c r="Q90" s="86"/>
      <c r="R90" s="86"/>
      <c r="S90" s="86"/>
      <c r="T90" s="86"/>
      <c r="U90" s="86"/>
      <c r="V90" s="86"/>
      <c r="W90" s="86"/>
      <c r="X90" s="86"/>
    </row>
    <row r="91" spans="1:24" s="87" customFormat="1" ht="15" customHeight="1">
      <c r="A91" s="69">
        <f>IF(B91&lt;&gt;"",COUNTA($B$20:B91),"")</f>
        <v>71</v>
      </c>
      <c r="B91" s="78" t="s">
        <v>96</v>
      </c>
      <c r="C91" s="170">
        <v>39.39</v>
      </c>
      <c r="D91" s="170">
        <v>2.85</v>
      </c>
      <c r="E91" s="170">
        <v>0.5</v>
      </c>
      <c r="F91" s="170">
        <v>0.36</v>
      </c>
      <c r="G91" s="170" t="s">
        <v>8</v>
      </c>
      <c r="H91" s="170" t="s">
        <v>8</v>
      </c>
      <c r="I91" s="170" t="s">
        <v>8</v>
      </c>
      <c r="J91" s="170" t="s">
        <v>8</v>
      </c>
      <c r="K91" s="170" t="s">
        <v>8</v>
      </c>
      <c r="L91" s="170">
        <v>0.13</v>
      </c>
      <c r="M91" s="170" t="s">
        <v>8</v>
      </c>
      <c r="N91" s="170">
        <v>35.549999999999997</v>
      </c>
      <c r="O91" s="86"/>
      <c r="P91" s="86"/>
      <c r="Q91" s="86"/>
      <c r="R91" s="86"/>
      <c r="S91" s="86"/>
      <c r="T91" s="86"/>
      <c r="U91" s="86"/>
      <c r="V91" s="86"/>
      <c r="W91" s="86"/>
      <c r="X91" s="86"/>
    </row>
    <row r="92" spans="1:24" ht="11.1" customHeight="1">
      <c r="A92" s="69">
        <f>IF(B92&lt;&gt;"",COUNTA($B$20:B92),"")</f>
        <v>72</v>
      </c>
      <c r="B92" s="78" t="s">
        <v>97</v>
      </c>
      <c r="C92" s="170">
        <v>89.6</v>
      </c>
      <c r="D92" s="170">
        <v>6.79</v>
      </c>
      <c r="E92" s="170">
        <v>0.22</v>
      </c>
      <c r="F92" s="170">
        <v>2.0099999999999998</v>
      </c>
      <c r="G92" s="170">
        <v>0.02</v>
      </c>
      <c r="H92" s="170">
        <v>0.06</v>
      </c>
      <c r="I92" s="170" t="s">
        <v>8</v>
      </c>
      <c r="J92" s="170">
        <v>0.06</v>
      </c>
      <c r="K92" s="170">
        <v>0.03</v>
      </c>
      <c r="L92" s="170">
        <v>0.93</v>
      </c>
      <c r="M92" s="170">
        <v>1.21</v>
      </c>
      <c r="N92" s="170">
        <v>78.31</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7"/>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68</v>
      </c>
      <c r="B1" s="230"/>
      <c r="C1" s="231"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31"/>
      <c r="E1" s="231"/>
      <c r="F1" s="231"/>
      <c r="G1" s="232"/>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29" t="s">
        <v>47</v>
      </c>
      <c r="B2" s="230"/>
      <c r="C2" s="231" t="s">
        <v>63</v>
      </c>
      <c r="D2" s="231"/>
      <c r="E2" s="231"/>
      <c r="F2" s="231"/>
      <c r="G2" s="232"/>
      <c r="H2" s="233" t="s">
        <v>63</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4"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24"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182504</v>
      </c>
      <c r="D20" s="163">
        <v>66455</v>
      </c>
      <c r="E20" s="163">
        <v>22171</v>
      </c>
      <c r="F20" s="163">
        <v>10215</v>
      </c>
      <c r="G20" s="163">
        <v>6275</v>
      </c>
      <c r="H20" s="163">
        <v>45349</v>
      </c>
      <c r="I20" s="163">
        <v>16853</v>
      </c>
      <c r="J20" s="163">
        <v>28495</v>
      </c>
      <c r="K20" s="163">
        <v>5872</v>
      </c>
      <c r="L20" s="163">
        <v>17638</v>
      </c>
      <c r="M20" s="163">
        <v>8529</v>
      </c>
      <c r="N20" s="163" t="s">
        <v>8</v>
      </c>
      <c r="O20" s="85"/>
      <c r="P20" s="85"/>
      <c r="Q20" s="85"/>
      <c r="R20" s="85"/>
      <c r="S20" s="85"/>
      <c r="T20" s="85"/>
      <c r="U20" s="85"/>
      <c r="V20" s="85"/>
      <c r="W20" s="85"/>
      <c r="X20" s="85"/>
    </row>
    <row r="21" spans="1:24" s="71" customFormat="1" ht="11.1" customHeight="1">
      <c r="A21" s="69">
        <f>IF(B21&lt;&gt;"",COUNTA($B$20:B21),"")</f>
        <v>2</v>
      </c>
      <c r="B21" s="78" t="s">
        <v>70</v>
      </c>
      <c r="C21" s="163">
        <v>135908</v>
      </c>
      <c r="D21" s="163">
        <v>31024</v>
      </c>
      <c r="E21" s="163">
        <v>8345</v>
      </c>
      <c r="F21" s="163">
        <v>40577</v>
      </c>
      <c r="G21" s="163">
        <v>2231</v>
      </c>
      <c r="H21" s="163">
        <v>21109</v>
      </c>
      <c r="I21" s="163">
        <v>17393</v>
      </c>
      <c r="J21" s="163">
        <v>3716</v>
      </c>
      <c r="K21" s="163">
        <v>3303</v>
      </c>
      <c r="L21" s="163">
        <v>21152</v>
      </c>
      <c r="M21" s="163">
        <v>8168</v>
      </c>
      <c r="N21" s="163" t="s">
        <v>8</v>
      </c>
      <c r="O21" s="85"/>
      <c r="P21" s="85"/>
      <c r="Q21" s="85"/>
      <c r="R21" s="85"/>
      <c r="S21" s="85"/>
      <c r="T21" s="85"/>
      <c r="U21" s="85"/>
      <c r="V21" s="85"/>
      <c r="W21" s="85"/>
      <c r="X21" s="85"/>
    </row>
    <row r="22" spans="1:24" s="71" customFormat="1" ht="21.6" customHeight="1">
      <c r="A22" s="69">
        <f>IF(B22&lt;&gt;"",COUNTA($B$20:B22),"")</f>
        <v>3</v>
      </c>
      <c r="B22" s="79" t="s">
        <v>626</v>
      </c>
      <c r="C22" s="163">
        <v>198156</v>
      </c>
      <c r="D22" s="163" t="s">
        <v>8</v>
      </c>
      <c r="E22" s="163" t="s">
        <v>8</v>
      </c>
      <c r="F22" s="163" t="s">
        <v>8</v>
      </c>
      <c r="G22" s="163" t="s">
        <v>8</v>
      </c>
      <c r="H22" s="163">
        <v>198156</v>
      </c>
      <c r="I22" s="163">
        <v>158073</v>
      </c>
      <c r="J22" s="163">
        <v>40083</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1430</v>
      </c>
      <c r="D23" s="163">
        <v>27</v>
      </c>
      <c r="E23" s="163" t="s">
        <v>8</v>
      </c>
      <c r="F23" s="163">
        <v>15</v>
      </c>
      <c r="G23" s="163" t="s">
        <v>8</v>
      </c>
      <c r="H23" s="163">
        <v>4</v>
      </c>
      <c r="I23" s="163" t="s">
        <v>8</v>
      </c>
      <c r="J23" s="163">
        <v>4</v>
      </c>
      <c r="K23" s="163" t="s">
        <v>8</v>
      </c>
      <c r="L23" s="163">
        <v>4</v>
      </c>
      <c r="M23" s="163" t="s">
        <v>8</v>
      </c>
      <c r="N23" s="163">
        <v>1380</v>
      </c>
      <c r="O23" s="85"/>
      <c r="P23" s="85"/>
      <c r="Q23" s="85"/>
      <c r="R23" s="85"/>
      <c r="S23" s="85"/>
      <c r="T23" s="85"/>
      <c r="U23" s="85"/>
      <c r="V23" s="85"/>
      <c r="W23" s="85"/>
      <c r="X23" s="85"/>
    </row>
    <row r="24" spans="1:24" s="71" customFormat="1" ht="11.1" customHeight="1">
      <c r="A24" s="69">
        <f>IF(B24&lt;&gt;"",COUNTA($B$20:B24),"")</f>
        <v>5</v>
      </c>
      <c r="B24" s="78" t="s">
        <v>72</v>
      </c>
      <c r="C24" s="163">
        <v>462613</v>
      </c>
      <c r="D24" s="163">
        <v>19690</v>
      </c>
      <c r="E24" s="163">
        <v>6735</v>
      </c>
      <c r="F24" s="163">
        <v>25060</v>
      </c>
      <c r="G24" s="163">
        <v>2398</v>
      </c>
      <c r="H24" s="163">
        <v>203418</v>
      </c>
      <c r="I24" s="163">
        <v>10599</v>
      </c>
      <c r="J24" s="163">
        <v>192819</v>
      </c>
      <c r="K24" s="163">
        <v>5009</v>
      </c>
      <c r="L24" s="163">
        <v>21663</v>
      </c>
      <c r="M24" s="163">
        <v>17250</v>
      </c>
      <c r="N24" s="163">
        <v>161390</v>
      </c>
      <c r="O24" s="85"/>
      <c r="P24" s="85"/>
      <c r="Q24" s="85"/>
      <c r="R24" s="85"/>
      <c r="S24" s="85"/>
      <c r="T24" s="85"/>
      <c r="U24" s="85"/>
      <c r="V24" s="85"/>
      <c r="W24" s="85"/>
      <c r="X24" s="85"/>
    </row>
    <row r="25" spans="1:24" s="71" customFormat="1" ht="11.1" customHeight="1">
      <c r="A25" s="69">
        <f>IF(B25&lt;&gt;"",COUNTA($B$20:B25),"")</f>
        <v>6</v>
      </c>
      <c r="B25" s="78" t="s">
        <v>73</v>
      </c>
      <c r="C25" s="163">
        <v>243820</v>
      </c>
      <c r="D25" s="163">
        <v>11005</v>
      </c>
      <c r="E25" s="163">
        <v>369</v>
      </c>
      <c r="F25" s="163">
        <v>15203</v>
      </c>
      <c r="G25" s="163">
        <v>79</v>
      </c>
      <c r="H25" s="163">
        <v>59516</v>
      </c>
      <c r="I25" s="163">
        <v>183</v>
      </c>
      <c r="J25" s="163">
        <v>59332</v>
      </c>
      <c r="K25" s="163">
        <v>196</v>
      </c>
      <c r="L25" s="163">
        <v>75</v>
      </c>
      <c r="M25" s="163">
        <v>25</v>
      </c>
      <c r="N25" s="163">
        <v>157352</v>
      </c>
      <c r="O25" s="85"/>
      <c r="P25" s="85"/>
      <c r="Q25" s="85"/>
      <c r="R25" s="85"/>
      <c r="S25" s="85"/>
      <c r="T25" s="85"/>
      <c r="U25" s="85"/>
      <c r="V25" s="85"/>
      <c r="W25" s="85"/>
      <c r="X25" s="85"/>
    </row>
    <row r="26" spans="1:24" s="71" customFormat="1" ht="19.149999999999999" customHeight="1">
      <c r="A26" s="70">
        <f>IF(B26&lt;&gt;"",COUNTA($B$20:B26),"")</f>
        <v>7</v>
      </c>
      <c r="B26" s="80" t="s">
        <v>74</v>
      </c>
      <c r="C26" s="174">
        <v>736791</v>
      </c>
      <c r="D26" s="174">
        <v>106191</v>
      </c>
      <c r="E26" s="174">
        <v>36882</v>
      </c>
      <c r="F26" s="174">
        <v>60663</v>
      </c>
      <c r="G26" s="174">
        <v>10825</v>
      </c>
      <c r="H26" s="174">
        <v>408520</v>
      </c>
      <c r="I26" s="174">
        <v>202736</v>
      </c>
      <c r="J26" s="174">
        <v>205784</v>
      </c>
      <c r="K26" s="174">
        <v>13988</v>
      </c>
      <c r="L26" s="174">
        <v>60382</v>
      </c>
      <c r="M26" s="174">
        <v>33922</v>
      </c>
      <c r="N26" s="174">
        <v>5418</v>
      </c>
      <c r="O26" s="85"/>
      <c r="P26" s="85"/>
      <c r="Q26" s="85"/>
      <c r="R26" s="85"/>
      <c r="S26" s="85"/>
      <c r="T26" s="85"/>
      <c r="U26" s="85"/>
      <c r="V26" s="85"/>
      <c r="W26" s="85"/>
      <c r="X26" s="85"/>
    </row>
    <row r="27" spans="1:24" s="71" customFormat="1" ht="21.6" customHeight="1">
      <c r="A27" s="69">
        <f>IF(B27&lt;&gt;"",COUNTA($B$20:B27),"")</f>
        <v>8</v>
      </c>
      <c r="B27" s="79" t="s">
        <v>75</v>
      </c>
      <c r="C27" s="163">
        <v>164127</v>
      </c>
      <c r="D27" s="163">
        <v>32193</v>
      </c>
      <c r="E27" s="163">
        <v>11156</v>
      </c>
      <c r="F27" s="163">
        <v>22994</v>
      </c>
      <c r="G27" s="163">
        <v>1818</v>
      </c>
      <c r="H27" s="163">
        <v>2695</v>
      </c>
      <c r="I27" s="163">
        <v>5</v>
      </c>
      <c r="J27" s="163">
        <v>2690</v>
      </c>
      <c r="K27" s="163">
        <v>2180</v>
      </c>
      <c r="L27" s="163">
        <v>41599</v>
      </c>
      <c r="M27" s="163">
        <v>49493</v>
      </c>
      <c r="N27" s="163" t="s">
        <v>8</v>
      </c>
      <c r="O27" s="85"/>
      <c r="P27" s="85"/>
      <c r="Q27" s="85"/>
      <c r="R27" s="85"/>
      <c r="S27" s="85"/>
      <c r="T27" s="85"/>
      <c r="U27" s="85"/>
      <c r="V27" s="85"/>
      <c r="W27" s="85"/>
      <c r="X27" s="85"/>
    </row>
    <row r="28" spans="1:24" s="71" customFormat="1" ht="11.1" customHeight="1">
      <c r="A28" s="69">
        <f>IF(B28&lt;&gt;"",COUNTA($B$20:B28),"")</f>
        <v>9</v>
      </c>
      <c r="B28" s="78" t="s">
        <v>76</v>
      </c>
      <c r="C28" s="163">
        <v>84838</v>
      </c>
      <c r="D28" s="163">
        <v>18374</v>
      </c>
      <c r="E28" s="163">
        <v>2869</v>
      </c>
      <c r="F28" s="163">
        <v>18802</v>
      </c>
      <c r="G28" s="163">
        <v>146</v>
      </c>
      <c r="H28" s="163">
        <v>1538</v>
      </c>
      <c r="I28" s="163" t="s">
        <v>8</v>
      </c>
      <c r="J28" s="163">
        <v>1538</v>
      </c>
      <c r="K28" s="163">
        <v>1545</v>
      </c>
      <c r="L28" s="163">
        <v>36198</v>
      </c>
      <c r="M28" s="163">
        <v>5365</v>
      </c>
      <c r="N28" s="163" t="s">
        <v>8</v>
      </c>
      <c r="O28" s="85"/>
      <c r="P28" s="85"/>
      <c r="Q28" s="85"/>
      <c r="R28" s="85"/>
      <c r="S28" s="85"/>
      <c r="T28" s="85"/>
      <c r="U28" s="85"/>
      <c r="V28" s="85"/>
      <c r="W28" s="85"/>
      <c r="X28" s="85"/>
    </row>
    <row r="29" spans="1:24"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row>
    <row r="30" spans="1:24" s="71" customFormat="1" ht="11.1" customHeight="1">
      <c r="A30" s="69">
        <f>IF(B30&lt;&gt;"",COUNTA($B$20:B30),"")</f>
        <v>11</v>
      </c>
      <c r="B30" s="78" t="s">
        <v>78</v>
      </c>
      <c r="C30" s="163">
        <v>29349</v>
      </c>
      <c r="D30" s="163">
        <v>87</v>
      </c>
      <c r="E30" s="163">
        <v>1610</v>
      </c>
      <c r="F30" s="163">
        <v>3921</v>
      </c>
      <c r="G30" s="163">
        <v>100</v>
      </c>
      <c r="H30" s="163">
        <v>335</v>
      </c>
      <c r="I30" s="163">
        <v>264</v>
      </c>
      <c r="J30" s="163">
        <v>71</v>
      </c>
      <c r="K30" s="163">
        <v>2</v>
      </c>
      <c r="L30" s="163">
        <v>22967</v>
      </c>
      <c r="M30" s="163">
        <v>175</v>
      </c>
      <c r="N30" s="163">
        <v>150</v>
      </c>
      <c r="O30" s="85"/>
      <c r="P30" s="85"/>
      <c r="Q30" s="85"/>
      <c r="R30" s="85"/>
      <c r="S30" s="85"/>
      <c r="T30" s="85"/>
      <c r="U30" s="85"/>
      <c r="V30" s="85"/>
      <c r="W30" s="85"/>
      <c r="X30" s="85"/>
    </row>
    <row r="31" spans="1:24" s="71" customFormat="1" ht="11.1" customHeight="1">
      <c r="A31" s="69">
        <f>IF(B31&lt;&gt;"",COUNTA($B$20:B31),"")</f>
        <v>12</v>
      </c>
      <c r="B31" s="78" t="s">
        <v>73</v>
      </c>
      <c r="C31" s="163">
        <v>2639</v>
      </c>
      <c r="D31" s="163">
        <v>834</v>
      </c>
      <c r="E31" s="163">
        <v>547</v>
      </c>
      <c r="F31" s="163">
        <v>900</v>
      </c>
      <c r="G31" s="163" t="s">
        <v>8</v>
      </c>
      <c r="H31" s="163" t="s">
        <v>8</v>
      </c>
      <c r="I31" s="163" t="s">
        <v>8</v>
      </c>
      <c r="J31" s="163" t="s">
        <v>8</v>
      </c>
      <c r="K31" s="163">
        <v>3</v>
      </c>
      <c r="L31" s="163">
        <v>354</v>
      </c>
      <c r="M31" s="163" t="s">
        <v>8</v>
      </c>
      <c r="N31" s="163" t="s">
        <v>8</v>
      </c>
      <c r="O31" s="85"/>
      <c r="P31" s="85"/>
      <c r="Q31" s="85"/>
      <c r="R31" s="85"/>
      <c r="S31" s="85"/>
      <c r="T31" s="85"/>
      <c r="U31" s="85"/>
      <c r="V31" s="85"/>
      <c r="W31" s="85"/>
      <c r="X31" s="85"/>
    </row>
    <row r="32" spans="1:24" s="71" customFormat="1" ht="19.149999999999999" customHeight="1">
      <c r="A32" s="70">
        <f>IF(B32&lt;&gt;"",COUNTA($B$20:B32),"")</f>
        <v>13</v>
      </c>
      <c r="B32" s="80" t="s">
        <v>79</v>
      </c>
      <c r="C32" s="174">
        <v>190837</v>
      </c>
      <c r="D32" s="174">
        <v>31446</v>
      </c>
      <c r="E32" s="174">
        <v>12219</v>
      </c>
      <c r="F32" s="174">
        <v>26015</v>
      </c>
      <c r="G32" s="174">
        <v>1918</v>
      </c>
      <c r="H32" s="174">
        <v>3030</v>
      </c>
      <c r="I32" s="174">
        <v>269</v>
      </c>
      <c r="J32" s="174">
        <v>2761</v>
      </c>
      <c r="K32" s="174">
        <v>2179</v>
      </c>
      <c r="L32" s="174">
        <v>64212</v>
      </c>
      <c r="M32" s="174">
        <v>49668</v>
      </c>
      <c r="N32" s="174">
        <v>150</v>
      </c>
      <c r="O32" s="85"/>
      <c r="P32" s="85"/>
      <c r="Q32" s="85"/>
      <c r="R32" s="85"/>
      <c r="S32" s="85"/>
      <c r="T32" s="85"/>
      <c r="U32" s="85"/>
      <c r="V32" s="85"/>
      <c r="W32" s="85"/>
      <c r="X32" s="85"/>
    </row>
    <row r="33" spans="1:24" s="71" customFormat="1" ht="19.149999999999999" customHeight="1">
      <c r="A33" s="70">
        <f>IF(B33&lt;&gt;"",COUNTA($B$20:B33),"")</f>
        <v>14</v>
      </c>
      <c r="B33" s="80" t="s">
        <v>80</v>
      </c>
      <c r="C33" s="174">
        <v>927628</v>
      </c>
      <c r="D33" s="174">
        <v>137637</v>
      </c>
      <c r="E33" s="174">
        <v>49100</v>
      </c>
      <c r="F33" s="174">
        <v>86678</v>
      </c>
      <c r="G33" s="174">
        <v>12743</v>
      </c>
      <c r="H33" s="174">
        <v>411550</v>
      </c>
      <c r="I33" s="174">
        <v>203005</v>
      </c>
      <c r="J33" s="174">
        <v>208545</v>
      </c>
      <c r="K33" s="174">
        <v>16167</v>
      </c>
      <c r="L33" s="174">
        <v>124594</v>
      </c>
      <c r="M33" s="174">
        <v>83591</v>
      </c>
      <c r="N33" s="174">
        <v>5568</v>
      </c>
      <c r="O33" s="85"/>
      <c r="P33" s="85"/>
      <c r="Q33" s="85"/>
      <c r="R33" s="85"/>
      <c r="S33" s="85"/>
      <c r="T33" s="85"/>
      <c r="U33" s="85"/>
      <c r="V33" s="85"/>
      <c r="W33" s="85"/>
      <c r="X33" s="85"/>
    </row>
    <row r="34" spans="1:24" s="71" customFormat="1" ht="11.1" customHeight="1">
      <c r="A34" s="69">
        <f>IF(B34&lt;&gt;"",COUNTA($B$20:B34),"")</f>
        <v>15</v>
      </c>
      <c r="B34" s="78" t="s">
        <v>81</v>
      </c>
      <c r="C34" s="163">
        <v>237442</v>
      </c>
      <c r="D34" s="163" t="s">
        <v>8</v>
      </c>
      <c r="E34" s="163" t="s">
        <v>8</v>
      </c>
      <c r="F34" s="163" t="s">
        <v>8</v>
      </c>
      <c r="G34" s="163" t="s">
        <v>8</v>
      </c>
      <c r="H34" s="163" t="s">
        <v>8</v>
      </c>
      <c r="I34" s="163" t="s">
        <v>8</v>
      </c>
      <c r="J34" s="163" t="s">
        <v>8</v>
      </c>
      <c r="K34" s="163" t="s">
        <v>8</v>
      </c>
      <c r="L34" s="163" t="s">
        <v>8</v>
      </c>
      <c r="M34" s="163" t="s">
        <v>8</v>
      </c>
      <c r="N34" s="163">
        <v>237442</v>
      </c>
      <c r="O34" s="85"/>
      <c r="P34" s="85"/>
      <c r="Q34" s="85"/>
      <c r="R34" s="85"/>
      <c r="S34" s="85"/>
      <c r="T34" s="85"/>
      <c r="U34" s="85"/>
      <c r="V34" s="85"/>
      <c r="W34" s="85"/>
      <c r="X34" s="85"/>
    </row>
    <row r="35" spans="1:24" s="71" customFormat="1" ht="11.1" customHeight="1">
      <c r="A35" s="69">
        <f>IF(B35&lt;&gt;"",COUNTA($B$20:B35),"")</f>
        <v>16</v>
      </c>
      <c r="B35" s="78" t="s">
        <v>82</v>
      </c>
      <c r="C35" s="163">
        <v>88751</v>
      </c>
      <c r="D35" s="163" t="s">
        <v>8</v>
      </c>
      <c r="E35" s="163" t="s">
        <v>8</v>
      </c>
      <c r="F35" s="163" t="s">
        <v>8</v>
      </c>
      <c r="G35" s="163" t="s">
        <v>8</v>
      </c>
      <c r="H35" s="163" t="s">
        <v>8</v>
      </c>
      <c r="I35" s="163" t="s">
        <v>8</v>
      </c>
      <c r="J35" s="163" t="s">
        <v>8</v>
      </c>
      <c r="K35" s="163" t="s">
        <v>8</v>
      </c>
      <c r="L35" s="163" t="s">
        <v>8</v>
      </c>
      <c r="M35" s="163" t="s">
        <v>8</v>
      </c>
      <c r="N35" s="163">
        <v>88751</v>
      </c>
      <c r="O35" s="85"/>
      <c r="P35" s="85"/>
      <c r="Q35" s="85"/>
      <c r="R35" s="85"/>
      <c r="S35" s="85"/>
      <c r="T35" s="85"/>
      <c r="U35" s="85"/>
      <c r="V35" s="85"/>
      <c r="W35" s="85"/>
      <c r="X35" s="85"/>
    </row>
    <row r="36" spans="1:24" s="71" customFormat="1" ht="11.1" customHeight="1">
      <c r="A36" s="69">
        <f>IF(B36&lt;&gt;"",COUNTA($B$20:B36),"")</f>
        <v>17</v>
      </c>
      <c r="B36" s="78" t="s">
        <v>98</v>
      </c>
      <c r="C36" s="163">
        <v>105307</v>
      </c>
      <c r="D36" s="163" t="s">
        <v>8</v>
      </c>
      <c r="E36" s="163" t="s">
        <v>8</v>
      </c>
      <c r="F36" s="163" t="s">
        <v>8</v>
      </c>
      <c r="G36" s="163" t="s">
        <v>8</v>
      </c>
      <c r="H36" s="163" t="s">
        <v>8</v>
      </c>
      <c r="I36" s="163" t="s">
        <v>8</v>
      </c>
      <c r="J36" s="163" t="s">
        <v>8</v>
      </c>
      <c r="K36" s="163" t="s">
        <v>8</v>
      </c>
      <c r="L36" s="163" t="s">
        <v>8</v>
      </c>
      <c r="M36" s="163" t="s">
        <v>8</v>
      </c>
      <c r="N36" s="163">
        <v>105307</v>
      </c>
      <c r="O36" s="85"/>
      <c r="P36" s="85"/>
      <c r="Q36" s="85"/>
      <c r="R36" s="85"/>
      <c r="S36" s="85"/>
      <c r="T36" s="85"/>
      <c r="U36" s="85"/>
      <c r="V36" s="85"/>
      <c r="W36" s="85"/>
      <c r="X36" s="85"/>
    </row>
    <row r="37" spans="1:24" s="71" customFormat="1" ht="11.1" customHeight="1">
      <c r="A37" s="69">
        <f>IF(B37&lt;&gt;"",COUNTA($B$20:B37),"")</f>
        <v>18</v>
      </c>
      <c r="B37" s="78" t="s">
        <v>99</v>
      </c>
      <c r="C37" s="163">
        <v>26787</v>
      </c>
      <c r="D37" s="163" t="s">
        <v>8</v>
      </c>
      <c r="E37" s="163" t="s">
        <v>8</v>
      </c>
      <c r="F37" s="163" t="s">
        <v>8</v>
      </c>
      <c r="G37" s="163" t="s">
        <v>8</v>
      </c>
      <c r="H37" s="163" t="s">
        <v>8</v>
      </c>
      <c r="I37" s="163" t="s">
        <v>8</v>
      </c>
      <c r="J37" s="163" t="s">
        <v>8</v>
      </c>
      <c r="K37" s="163" t="s">
        <v>8</v>
      </c>
      <c r="L37" s="163" t="s">
        <v>8</v>
      </c>
      <c r="M37" s="163" t="s">
        <v>8</v>
      </c>
      <c r="N37" s="163">
        <v>26787</v>
      </c>
      <c r="O37" s="85"/>
      <c r="P37" s="85"/>
      <c r="Q37" s="85"/>
      <c r="R37" s="85"/>
      <c r="S37" s="85"/>
      <c r="T37" s="85"/>
      <c r="U37" s="85"/>
      <c r="V37" s="85"/>
      <c r="W37" s="85"/>
      <c r="X37" s="85"/>
    </row>
    <row r="38" spans="1:24" s="71" customFormat="1" ht="11.1" customHeight="1">
      <c r="A38" s="69">
        <f>IF(B38&lt;&gt;"",COUNTA($B$20:B38),"")</f>
        <v>19</v>
      </c>
      <c r="B38" s="78" t="s">
        <v>26</v>
      </c>
      <c r="C38" s="163">
        <v>120628</v>
      </c>
      <c r="D38" s="163" t="s">
        <v>8</v>
      </c>
      <c r="E38" s="163" t="s">
        <v>8</v>
      </c>
      <c r="F38" s="163" t="s">
        <v>8</v>
      </c>
      <c r="G38" s="163" t="s">
        <v>8</v>
      </c>
      <c r="H38" s="163" t="s">
        <v>8</v>
      </c>
      <c r="I38" s="163" t="s">
        <v>8</v>
      </c>
      <c r="J38" s="163" t="s">
        <v>8</v>
      </c>
      <c r="K38" s="163" t="s">
        <v>8</v>
      </c>
      <c r="L38" s="163" t="s">
        <v>8</v>
      </c>
      <c r="M38" s="163" t="s">
        <v>8</v>
      </c>
      <c r="N38" s="163">
        <v>120628</v>
      </c>
      <c r="O38" s="85"/>
      <c r="P38" s="85"/>
      <c r="Q38" s="85"/>
      <c r="R38" s="85"/>
      <c r="S38" s="85"/>
      <c r="T38" s="85"/>
      <c r="U38" s="85"/>
      <c r="V38" s="85"/>
      <c r="W38" s="85"/>
      <c r="X38" s="85"/>
    </row>
    <row r="39" spans="1:24" s="71" customFormat="1" ht="21.6" customHeight="1">
      <c r="A39" s="69">
        <f>IF(B39&lt;&gt;"",COUNTA($B$20:B39),"")</f>
        <v>20</v>
      </c>
      <c r="B39" s="79" t="s">
        <v>83</v>
      </c>
      <c r="C39" s="163">
        <v>42510</v>
      </c>
      <c r="D39" s="163" t="s">
        <v>8</v>
      </c>
      <c r="E39" s="163" t="s">
        <v>8</v>
      </c>
      <c r="F39" s="163" t="s">
        <v>8</v>
      </c>
      <c r="G39" s="163" t="s">
        <v>8</v>
      </c>
      <c r="H39" s="163" t="s">
        <v>8</v>
      </c>
      <c r="I39" s="163" t="s">
        <v>8</v>
      </c>
      <c r="J39" s="163" t="s">
        <v>8</v>
      </c>
      <c r="K39" s="163" t="s">
        <v>8</v>
      </c>
      <c r="L39" s="163" t="s">
        <v>8</v>
      </c>
      <c r="M39" s="163" t="s">
        <v>8</v>
      </c>
      <c r="N39" s="163">
        <v>42510</v>
      </c>
      <c r="O39" s="85"/>
      <c r="P39" s="85"/>
      <c r="Q39" s="85"/>
      <c r="R39" s="85"/>
      <c r="S39" s="85"/>
      <c r="T39" s="85"/>
      <c r="U39" s="85"/>
      <c r="V39" s="85"/>
      <c r="W39" s="85"/>
      <c r="X39" s="85"/>
    </row>
    <row r="40" spans="1:24" s="71" customFormat="1" ht="21.6" customHeight="1">
      <c r="A40" s="69">
        <f>IF(B40&lt;&gt;"",COUNTA($B$20:B40),"")</f>
        <v>21</v>
      </c>
      <c r="B40" s="79" t="s">
        <v>84</v>
      </c>
      <c r="C40" s="163">
        <v>166528</v>
      </c>
      <c r="D40" s="163">
        <v>788</v>
      </c>
      <c r="E40" s="163">
        <v>468</v>
      </c>
      <c r="F40" s="163">
        <v>3295</v>
      </c>
      <c r="G40" s="163">
        <v>816</v>
      </c>
      <c r="H40" s="163">
        <v>155118</v>
      </c>
      <c r="I40" s="163">
        <v>68400</v>
      </c>
      <c r="J40" s="163">
        <v>86718</v>
      </c>
      <c r="K40" s="163">
        <v>860</v>
      </c>
      <c r="L40" s="163">
        <v>4592</v>
      </c>
      <c r="M40" s="163">
        <v>591</v>
      </c>
      <c r="N40" s="163" t="s">
        <v>8</v>
      </c>
      <c r="O40" s="85"/>
      <c r="P40" s="85"/>
      <c r="Q40" s="85"/>
      <c r="R40" s="85"/>
      <c r="S40" s="85"/>
      <c r="T40" s="85"/>
      <c r="U40" s="85"/>
      <c r="V40" s="85"/>
      <c r="W40" s="85"/>
      <c r="X40" s="85"/>
    </row>
    <row r="41" spans="1:24" s="71" customFormat="1" ht="21.6" customHeight="1">
      <c r="A41" s="69">
        <f>IF(B41&lt;&gt;"",COUNTA($B$20:B41),"")</f>
        <v>22</v>
      </c>
      <c r="B41" s="79" t="s">
        <v>85</v>
      </c>
      <c r="C41" s="163">
        <v>26133</v>
      </c>
      <c r="D41" s="163">
        <v>254</v>
      </c>
      <c r="E41" s="163">
        <v>10</v>
      </c>
      <c r="F41" s="163">
        <v>848</v>
      </c>
      <c r="G41" s="163">
        <v>91</v>
      </c>
      <c r="H41" s="163">
        <v>24720</v>
      </c>
      <c r="I41" s="163">
        <v>24716</v>
      </c>
      <c r="J41" s="163">
        <v>4</v>
      </c>
      <c r="K41" s="163" t="s">
        <v>8</v>
      </c>
      <c r="L41" s="163">
        <v>10</v>
      </c>
      <c r="M41" s="163">
        <v>201</v>
      </c>
      <c r="N41" s="163" t="s">
        <v>8</v>
      </c>
      <c r="O41" s="85"/>
      <c r="P41" s="85"/>
      <c r="Q41" s="85"/>
      <c r="R41" s="85"/>
      <c r="S41" s="85"/>
      <c r="T41" s="85"/>
      <c r="U41" s="85"/>
      <c r="V41" s="85"/>
      <c r="W41" s="85"/>
      <c r="X41" s="85"/>
    </row>
    <row r="42" spans="1:24" s="71" customFormat="1" ht="11.1" customHeight="1">
      <c r="A42" s="69">
        <f>IF(B42&lt;&gt;"",COUNTA($B$20:B42),"")</f>
        <v>23</v>
      </c>
      <c r="B42" s="78" t="s">
        <v>86</v>
      </c>
      <c r="C42" s="163">
        <v>31657</v>
      </c>
      <c r="D42" s="163">
        <v>208</v>
      </c>
      <c r="E42" s="163">
        <v>7807</v>
      </c>
      <c r="F42" s="163">
        <v>434</v>
      </c>
      <c r="G42" s="163">
        <v>1346</v>
      </c>
      <c r="H42" s="163">
        <v>818</v>
      </c>
      <c r="I42" s="163">
        <v>8</v>
      </c>
      <c r="J42" s="163">
        <v>810</v>
      </c>
      <c r="K42" s="163">
        <v>522</v>
      </c>
      <c r="L42" s="163">
        <v>6659</v>
      </c>
      <c r="M42" s="163">
        <v>13864</v>
      </c>
      <c r="N42" s="163" t="s">
        <v>8</v>
      </c>
      <c r="O42" s="85"/>
      <c r="P42" s="85"/>
      <c r="Q42" s="85"/>
      <c r="R42" s="85"/>
      <c r="S42" s="85"/>
      <c r="T42" s="85"/>
      <c r="U42" s="85"/>
      <c r="V42" s="85"/>
      <c r="W42" s="85"/>
      <c r="X42" s="85"/>
    </row>
    <row r="43" spans="1:24" s="71" customFormat="1" ht="11.1" customHeight="1">
      <c r="A43" s="69">
        <f>IF(B43&lt;&gt;"",COUNTA($B$20:B43),"")</f>
        <v>24</v>
      </c>
      <c r="B43" s="78" t="s">
        <v>87</v>
      </c>
      <c r="C43" s="163">
        <v>381471</v>
      </c>
      <c r="D43" s="163">
        <v>34794</v>
      </c>
      <c r="E43" s="163">
        <v>7584</v>
      </c>
      <c r="F43" s="163">
        <v>17162</v>
      </c>
      <c r="G43" s="163">
        <v>653</v>
      </c>
      <c r="H43" s="163">
        <v>136515</v>
      </c>
      <c r="I43" s="163">
        <v>64511</v>
      </c>
      <c r="J43" s="163">
        <v>72004</v>
      </c>
      <c r="K43" s="163">
        <v>1647</v>
      </c>
      <c r="L43" s="163">
        <v>4997</v>
      </c>
      <c r="M43" s="163">
        <v>11705</v>
      </c>
      <c r="N43" s="163">
        <v>166415</v>
      </c>
      <c r="O43" s="85"/>
      <c r="P43" s="85"/>
      <c r="Q43" s="85"/>
      <c r="R43" s="85"/>
      <c r="S43" s="85"/>
      <c r="T43" s="85"/>
      <c r="U43" s="85"/>
      <c r="V43" s="85"/>
      <c r="W43" s="85"/>
      <c r="X43" s="85"/>
    </row>
    <row r="44" spans="1:24" s="71" customFormat="1" ht="11.1" customHeight="1">
      <c r="A44" s="69">
        <f>IF(B44&lt;&gt;"",COUNTA($B$20:B44),"")</f>
        <v>25</v>
      </c>
      <c r="B44" s="78" t="s">
        <v>73</v>
      </c>
      <c r="C44" s="163">
        <v>243820</v>
      </c>
      <c r="D44" s="163">
        <v>11005</v>
      </c>
      <c r="E44" s="163">
        <v>369</v>
      </c>
      <c r="F44" s="163">
        <v>15203</v>
      </c>
      <c r="G44" s="163">
        <v>79</v>
      </c>
      <c r="H44" s="163">
        <v>59516</v>
      </c>
      <c r="I44" s="163">
        <v>183</v>
      </c>
      <c r="J44" s="163">
        <v>59332</v>
      </c>
      <c r="K44" s="163">
        <v>196</v>
      </c>
      <c r="L44" s="163">
        <v>75</v>
      </c>
      <c r="M44" s="163">
        <v>25</v>
      </c>
      <c r="N44" s="163">
        <v>157352</v>
      </c>
      <c r="O44" s="85"/>
      <c r="P44" s="85"/>
      <c r="Q44" s="85"/>
      <c r="R44" s="85"/>
      <c r="S44" s="85"/>
      <c r="T44" s="85"/>
      <c r="U44" s="85"/>
      <c r="V44" s="85"/>
      <c r="W44" s="85"/>
      <c r="X44" s="85"/>
    </row>
    <row r="45" spans="1:24" s="71" customFormat="1" ht="19.149999999999999" customHeight="1">
      <c r="A45" s="70">
        <f>IF(B45&lt;&gt;"",COUNTA($B$20:B45),"")</f>
        <v>26</v>
      </c>
      <c r="B45" s="80" t="s">
        <v>88</v>
      </c>
      <c r="C45" s="174">
        <v>762550</v>
      </c>
      <c r="D45" s="174">
        <v>25039</v>
      </c>
      <c r="E45" s="174">
        <v>15499</v>
      </c>
      <c r="F45" s="174">
        <v>6536</v>
      </c>
      <c r="G45" s="174">
        <v>2826</v>
      </c>
      <c r="H45" s="174">
        <v>257655</v>
      </c>
      <c r="I45" s="174">
        <v>157452</v>
      </c>
      <c r="J45" s="174">
        <v>100203</v>
      </c>
      <c r="K45" s="174">
        <v>2833</v>
      </c>
      <c r="L45" s="174">
        <v>16183</v>
      </c>
      <c r="M45" s="174">
        <v>26336</v>
      </c>
      <c r="N45" s="174">
        <v>409642</v>
      </c>
      <c r="O45" s="85"/>
      <c r="P45" s="85"/>
      <c r="Q45" s="85"/>
      <c r="R45" s="85"/>
      <c r="S45" s="85"/>
      <c r="T45" s="85"/>
      <c r="U45" s="85"/>
      <c r="V45" s="85"/>
      <c r="W45" s="85"/>
      <c r="X45" s="85"/>
    </row>
    <row r="46" spans="1:24" s="87" customFormat="1" ht="11.1" customHeight="1">
      <c r="A46" s="69">
        <f>IF(B46&lt;&gt;"",COUNTA($B$20:B46),"")</f>
        <v>27</v>
      </c>
      <c r="B46" s="78" t="s">
        <v>89</v>
      </c>
      <c r="C46" s="163">
        <v>85325</v>
      </c>
      <c r="D46" s="163">
        <v>2541</v>
      </c>
      <c r="E46" s="163">
        <v>4335</v>
      </c>
      <c r="F46" s="163">
        <v>15967</v>
      </c>
      <c r="G46" s="163">
        <v>443</v>
      </c>
      <c r="H46" s="163">
        <v>1460</v>
      </c>
      <c r="I46" s="163" t="s">
        <v>8</v>
      </c>
      <c r="J46" s="163">
        <v>1460</v>
      </c>
      <c r="K46" s="163">
        <v>110</v>
      </c>
      <c r="L46" s="163">
        <v>29886</v>
      </c>
      <c r="M46" s="163">
        <v>14146</v>
      </c>
      <c r="N46" s="163">
        <v>16437</v>
      </c>
      <c r="O46" s="86"/>
      <c r="P46" s="86"/>
      <c r="Q46" s="86"/>
      <c r="R46" s="86"/>
      <c r="S46" s="86"/>
      <c r="T46" s="86"/>
      <c r="U46" s="86"/>
      <c r="V46" s="86"/>
      <c r="W46" s="86"/>
      <c r="X46" s="86"/>
    </row>
    <row r="47" spans="1:24"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row>
    <row r="48" spans="1:24" s="87" customFormat="1" ht="11.1" customHeight="1">
      <c r="A48" s="69">
        <f>IF(B48&lt;&gt;"",COUNTA($B$20:B48),"")</f>
        <v>29</v>
      </c>
      <c r="B48" s="78" t="s">
        <v>91</v>
      </c>
      <c r="C48" s="163">
        <v>60303</v>
      </c>
      <c r="D48" s="163">
        <v>11258</v>
      </c>
      <c r="E48" s="163">
        <v>1179</v>
      </c>
      <c r="F48" s="163">
        <v>5984</v>
      </c>
      <c r="G48" s="163">
        <v>10</v>
      </c>
      <c r="H48" s="163">
        <v>173</v>
      </c>
      <c r="I48" s="163">
        <v>86</v>
      </c>
      <c r="J48" s="163">
        <v>87</v>
      </c>
      <c r="K48" s="163">
        <v>718</v>
      </c>
      <c r="L48" s="163">
        <v>10719</v>
      </c>
      <c r="M48" s="163">
        <v>29885</v>
      </c>
      <c r="N48" s="163">
        <v>375</v>
      </c>
      <c r="O48" s="86"/>
      <c r="P48" s="86"/>
      <c r="Q48" s="86"/>
      <c r="R48" s="86"/>
      <c r="S48" s="86"/>
      <c r="T48" s="86"/>
      <c r="U48" s="86"/>
      <c r="V48" s="86"/>
      <c r="W48" s="86"/>
      <c r="X48" s="86"/>
    </row>
    <row r="49" spans="1:24" s="87" customFormat="1" ht="11.1" customHeight="1">
      <c r="A49" s="69">
        <f>IF(B49&lt;&gt;"",COUNTA($B$20:B49),"")</f>
        <v>30</v>
      </c>
      <c r="B49" s="78" t="s">
        <v>73</v>
      </c>
      <c r="C49" s="163">
        <v>2639</v>
      </c>
      <c r="D49" s="163">
        <v>834</v>
      </c>
      <c r="E49" s="163">
        <v>547</v>
      </c>
      <c r="F49" s="163">
        <v>900</v>
      </c>
      <c r="G49" s="163" t="s">
        <v>8</v>
      </c>
      <c r="H49" s="163" t="s">
        <v>8</v>
      </c>
      <c r="I49" s="163" t="s">
        <v>8</v>
      </c>
      <c r="J49" s="163" t="s">
        <v>8</v>
      </c>
      <c r="K49" s="163">
        <v>3</v>
      </c>
      <c r="L49" s="163">
        <v>354</v>
      </c>
      <c r="M49" s="163" t="s">
        <v>8</v>
      </c>
      <c r="N49" s="163" t="s">
        <v>8</v>
      </c>
      <c r="O49" s="86"/>
      <c r="P49" s="86"/>
      <c r="Q49" s="86"/>
      <c r="R49" s="86"/>
      <c r="S49" s="86"/>
      <c r="T49" s="86"/>
      <c r="U49" s="86"/>
      <c r="V49" s="86"/>
      <c r="W49" s="86"/>
      <c r="X49" s="86"/>
    </row>
    <row r="50" spans="1:24" s="71" customFormat="1" ht="19.149999999999999" customHeight="1">
      <c r="A50" s="70">
        <f>IF(B50&lt;&gt;"",COUNTA($B$20:B50),"")</f>
        <v>31</v>
      </c>
      <c r="B50" s="80" t="s">
        <v>92</v>
      </c>
      <c r="C50" s="174">
        <v>142989</v>
      </c>
      <c r="D50" s="174">
        <v>12965</v>
      </c>
      <c r="E50" s="174">
        <v>4967</v>
      </c>
      <c r="F50" s="174">
        <v>21051</v>
      </c>
      <c r="G50" s="174">
        <v>453</v>
      </c>
      <c r="H50" s="174">
        <v>1633</v>
      </c>
      <c r="I50" s="174">
        <v>86</v>
      </c>
      <c r="J50" s="174">
        <v>1547</v>
      </c>
      <c r="K50" s="174">
        <v>824</v>
      </c>
      <c r="L50" s="174">
        <v>40251</v>
      </c>
      <c r="M50" s="174">
        <v>44031</v>
      </c>
      <c r="N50" s="174">
        <v>16812</v>
      </c>
      <c r="O50" s="85"/>
      <c r="P50" s="85"/>
      <c r="Q50" s="85"/>
      <c r="R50" s="85"/>
      <c r="S50" s="85"/>
      <c r="T50" s="85"/>
      <c r="U50" s="85"/>
      <c r="V50" s="85"/>
      <c r="W50" s="85"/>
      <c r="X50" s="85"/>
    </row>
    <row r="51" spans="1:24" s="71" customFormat="1" ht="19.149999999999999" customHeight="1">
      <c r="A51" s="70">
        <f>IF(B51&lt;&gt;"",COUNTA($B$20:B51),"")</f>
        <v>32</v>
      </c>
      <c r="B51" s="80" t="s">
        <v>93</v>
      </c>
      <c r="C51" s="174">
        <v>905539</v>
      </c>
      <c r="D51" s="174">
        <v>38004</v>
      </c>
      <c r="E51" s="174">
        <v>20466</v>
      </c>
      <c r="F51" s="174">
        <v>27587</v>
      </c>
      <c r="G51" s="174">
        <v>3280</v>
      </c>
      <c r="H51" s="174">
        <v>259288</v>
      </c>
      <c r="I51" s="174">
        <v>157538</v>
      </c>
      <c r="J51" s="174">
        <v>101750</v>
      </c>
      <c r="K51" s="174">
        <v>3657</v>
      </c>
      <c r="L51" s="174">
        <v>56434</v>
      </c>
      <c r="M51" s="174">
        <v>70367</v>
      </c>
      <c r="N51" s="174">
        <v>426454</v>
      </c>
      <c r="O51" s="85"/>
      <c r="P51" s="85"/>
      <c r="Q51" s="85"/>
      <c r="R51" s="85"/>
      <c r="S51" s="85"/>
      <c r="T51" s="85"/>
      <c r="U51" s="85"/>
      <c r="V51" s="85"/>
      <c r="W51" s="85"/>
      <c r="X51" s="85"/>
    </row>
    <row r="52" spans="1:24" s="71" customFormat="1" ht="19.149999999999999" customHeight="1">
      <c r="A52" s="70">
        <f>IF(B52&lt;&gt;"",COUNTA($B$20:B52),"")</f>
        <v>33</v>
      </c>
      <c r="B52" s="80" t="s">
        <v>94</v>
      </c>
      <c r="C52" s="174">
        <v>-22090</v>
      </c>
      <c r="D52" s="174">
        <v>-99633</v>
      </c>
      <c r="E52" s="174">
        <v>-28634</v>
      </c>
      <c r="F52" s="174">
        <v>-59091</v>
      </c>
      <c r="G52" s="174">
        <v>-9464</v>
      </c>
      <c r="H52" s="174">
        <v>-152262</v>
      </c>
      <c r="I52" s="174">
        <v>-45467</v>
      </c>
      <c r="J52" s="174">
        <v>-106795</v>
      </c>
      <c r="K52" s="174">
        <v>-12509</v>
      </c>
      <c r="L52" s="174">
        <v>-68160</v>
      </c>
      <c r="M52" s="174">
        <v>-13224</v>
      </c>
      <c r="N52" s="174">
        <v>420886</v>
      </c>
      <c r="O52" s="85"/>
      <c r="P52" s="85"/>
      <c r="Q52" s="85"/>
      <c r="R52" s="85"/>
      <c r="S52" s="85"/>
      <c r="T52" s="85"/>
      <c r="U52" s="85"/>
      <c r="V52" s="85"/>
      <c r="W52" s="85"/>
      <c r="X52" s="85"/>
    </row>
    <row r="53" spans="1:24" s="87" customFormat="1" ht="24.95" customHeight="1">
      <c r="A53" s="69">
        <f>IF(B53&lt;&gt;"",COUNTA($B$20:B53),"")</f>
        <v>34</v>
      </c>
      <c r="B53" s="81" t="s">
        <v>95</v>
      </c>
      <c r="C53" s="173">
        <v>25758</v>
      </c>
      <c r="D53" s="173">
        <v>-81153</v>
      </c>
      <c r="E53" s="173">
        <v>-21382</v>
      </c>
      <c r="F53" s="173">
        <v>-54127</v>
      </c>
      <c r="G53" s="173">
        <v>-7999</v>
      </c>
      <c r="H53" s="173">
        <v>-150865</v>
      </c>
      <c r="I53" s="173">
        <v>-45284</v>
      </c>
      <c r="J53" s="173">
        <v>-105581</v>
      </c>
      <c r="K53" s="173">
        <v>-11155</v>
      </c>
      <c r="L53" s="173">
        <v>-44198</v>
      </c>
      <c r="M53" s="173">
        <v>-7586</v>
      </c>
      <c r="N53" s="173">
        <v>404224</v>
      </c>
      <c r="O53" s="86"/>
      <c r="P53" s="86"/>
      <c r="Q53" s="86"/>
      <c r="R53" s="86"/>
      <c r="S53" s="86"/>
      <c r="T53" s="86"/>
      <c r="U53" s="86"/>
      <c r="V53" s="86"/>
      <c r="W53" s="86"/>
      <c r="X53" s="86"/>
    </row>
    <row r="54" spans="1:24" s="87" customFormat="1" ht="15" customHeight="1">
      <c r="A54" s="69">
        <f>IF(B54&lt;&gt;"",COUNTA($B$20:B54),"")</f>
        <v>35</v>
      </c>
      <c r="B54" s="78" t="s">
        <v>96</v>
      </c>
      <c r="C54" s="163">
        <v>21656</v>
      </c>
      <c r="D54" s="163" t="s">
        <v>8</v>
      </c>
      <c r="E54" s="163" t="s">
        <v>8</v>
      </c>
      <c r="F54" s="163" t="s">
        <v>8</v>
      </c>
      <c r="G54" s="163" t="s">
        <v>8</v>
      </c>
      <c r="H54" s="163" t="s">
        <v>8</v>
      </c>
      <c r="I54" s="163" t="s">
        <v>8</v>
      </c>
      <c r="J54" s="163" t="s">
        <v>8</v>
      </c>
      <c r="K54" s="163" t="s">
        <v>8</v>
      </c>
      <c r="L54" s="163" t="s">
        <v>8</v>
      </c>
      <c r="M54" s="163" t="s">
        <v>8</v>
      </c>
      <c r="N54" s="163">
        <v>21656</v>
      </c>
      <c r="O54" s="86"/>
      <c r="P54" s="86"/>
      <c r="Q54" s="86"/>
      <c r="R54" s="86"/>
      <c r="S54" s="86"/>
      <c r="T54" s="86"/>
      <c r="U54" s="86"/>
      <c r="V54" s="86"/>
      <c r="W54" s="86"/>
      <c r="X54" s="86"/>
    </row>
    <row r="55" spans="1:24" ht="11.1" customHeight="1">
      <c r="A55" s="69">
        <f>IF(B55&lt;&gt;"",COUNTA($B$20:B55),"")</f>
        <v>36</v>
      </c>
      <c r="B55" s="78" t="s">
        <v>97</v>
      </c>
      <c r="C55" s="163">
        <v>12300</v>
      </c>
      <c r="D55" s="163">
        <v>145</v>
      </c>
      <c r="E55" s="163" t="s">
        <v>8</v>
      </c>
      <c r="F55" s="163">
        <v>243</v>
      </c>
      <c r="G55" s="163" t="s">
        <v>8</v>
      </c>
      <c r="H55" s="163">
        <v>26</v>
      </c>
      <c r="I55" s="163" t="s">
        <v>8</v>
      </c>
      <c r="J55" s="163">
        <v>26</v>
      </c>
      <c r="K55" s="163" t="s">
        <v>8</v>
      </c>
      <c r="L55" s="163">
        <v>83</v>
      </c>
      <c r="M55" s="163">
        <v>1</v>
      </c>
      <c r="N55" s="163">
        <v>11802</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833.88</v>
      </c>
      <c r="D57" s="170">
        <v>303.64</v>
      </c>
      <c r="E57" s="170">
        <v>101.3</v>
      </c>
      <c r="F57" s="170">
        <v>46.67</v>
      </c>
      <c r="G57" s="170">
        <v>28.67</v>
      </c>
      <c r="H57" s="170">
        <v>207.2</v>
      </c>
      <c r="I57" s="170">
        <v>77.010000000000005</v>
      </c>
      <c r="J57" s="170">
        <v>130.19999999999999</v>
      </c>
      <c r="K57" s="170">
        <v>26.83</v>
      </c>
      <c r="L57" s="170">
        <v>80.59</v>
      </c>
      <c r="M57" s="170">
        <v>38.97</v>
      </c>
      <c r="N57" s="170" t="s">
        <v>8</v>
      </c>
      <c r="O57" s="85"/>
      <c r="P57" s="85"/>
      <c r="Q57" s="85"/>
      <c r="R57" s="85"/>
      <c r="S57" s="85"/>
      <c r="T57" s="85"/>
      <c r="U57" s="85"/>
      <c r="V57" s="85"/>
      <c r="W57" s="85"/>
      <c r="X57" s="85"/>
    </row>
    <row r="58" spans="1:24" s="71" customFormat="1" ht="11.1" customHeight="1">
      <c r="A58" s="69">
        <f>IF(B58&lt;&gt;"",COUNTA($B$20:B58),"")</f>
        <v>38</v>
      </c>
      <c r="B58" s="78" t="s">
        <v>70</v>
      </c>
      <c r="C58" s="170">
        <v>620.98</v>
      </c>
      <c r="D58" s="170">
        <v>141.75</v>
      </c>
      <c r="E58" s="170">
        <v>38.130000000000003</v>
      </c>
      <c r="F58" s="170">
        <v>185.4</v>
      </c>
      <c r="G58" s="170">
        <v>10.19</v>
      </c>
      <c r="H58" s="170">
        <v>96.45</v>
      </c>
      <c r="I58" s="170">
        <v>79.47</v>
      </c>
      <c r="J58" s="170">
        <v>16.98</v>
      </c>
      <c r="K58" s="170">
        <v>15.09</v>
      </c>
      <c r="L58" s="170">
        <v>96.64</v>
      </c>
      <c r="M58" s="170">
        <v>37.32</v>
      </c>
      <c r="N58" s="170" t="s">
        <v>8</v>
      </c>
      <c r="O58" s="85"/>
      <c r="P58" s="85"/>
      <c r="Q58" s="85"/>
      <c r="R58" s="85"/>
      <c r="S58" s="85"/>
      <c r="T58" s="85"/>
      <c r="U58" s="85"/>
      <c r="V58" s="85"/>
      <c r="W58" s="85"/>
      <c r="X58" s="85"/>
    </row>
    <row r="59" spans="1:24" s="71" customFormat="1" ht="21.6" customHeight="1">
      <c r="A59" s="69">
        <f>IF(B59&lt;&gt;"",COUNTA($B$20:B59),"")</f>
        <v>39</v>
      </c>
      <c r="B59" s="79" t="s">
        <v>626</v>
      </c>
      <c r="C59" s="170">
        <v>905.4</v>
      </c>
      <c r="D59" s="170" t="s">
        <v>8</v>
      </c>
      <c r="E59" s="170" t="s">
        <v>8</v>
      </c>
      <c r="F59" s="170" t="s">
        <v>8</v>
      </c>
      <c r="G59" s="170" t="s">
        <v>8</v>
      </c>
      <c r="H59" s="170">
        <v>905.4</v>
      </c>
      <c r="I59" s="170">
        <v>722.26</v>
      </c>
      <c r="J59" s="170">
        <v>183.14</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6.53</v>
      </c>
      <c r="D60" s="170">
        <v>0.12</v>
      </c>
      <c r="E60" s="170" t="s">
        <v>8</v>
      </c>
      <c r="F60" s="170">
        <v>7.0000000000000007E-2</v>
      </c>
      <c r="G60" s="170" t="s">
        <v>8</v>
      </c>
      <c r="H60" s="170">
        <v>0.02</v>
      </c>
      <c r="I60" s="170" t="s">
        <v>8</v>
      </c>
      <c r="J60" s="170">
        <v>0.02</v>
      </c>
      <c r="K60" s="170" t="s">
        <v>8</v>
      </c>
      <c r="L60" s="170">
        <v>0.02</v>
      </c>
      <c r="M60" s="170" t="s">
        <v>8</v>
      </c>
      <c r="N60" s="170">
        <v>6.31</v>
      </c>
      <c r="O60" s="85"/>
      <c r="P60" s="85"/>
      <c r="Q60" s="85"/>
      <c r="R60" s="85"/>
      <c r="S60" s="85"/>
      <c r="T60" s="85"/>
      <c r="U60" s="85"/>
      <c r="V60" s="85"/>
      <c r="W60" s="85"/>
      <c r="X60" s="85"/>
    </row>
    <row r="61" spans="1:24" s="71" customFormat="1" ht="11.1" customHeight="1">
      <c r="A61" s="69">
        <f>IF(B61&lt;&gt;"",COUNTA($B$20:B61),"")</f>
        <v>41</v>
      </c>
      <c r="B61" s="78" t="s">
        <v>72</v>
      </c>
      <c r="C61" s="170">
        <v>2113.7399999999998</v>
      </c>
      <c r="D61" s="170">
        <v>89.97</v>
      </c>
      <c r="E61" s="170">
        <v>30.77</v>
      </c>
      <c r="F61" s="170">
        <v>114.5</v>
      </c>
      <c r="G61" s="170">
        <v>10.96</v>
      </c>
      <c r="H61" s="170">
        <v>929.44</v>
      </c>
      <c r="I61" s="170">
        <v>48.43</v>
      </c>
      <c r="J61" s="170">
        <v>881.02</v>
      </c>
      <c r="K61" s="170">
        <v>22.89</v>
      </c>
      <c r="L61" s="170">
        <v>98.98</v>
      </c>
      <c r="M61" s="170">
        <v>78.819999999999993</v>
      </c>
      <c r="N61" s="170">
        <v>737.41</v>
      </c>
      <c r="O61" s="85"/>
      <c r="P61" s="85"/>
      <c r="Q61" s="85"/>
      <c r="R61" s="85"/>
      <c r="S61" s="85"/>
      <c r="T61" s="85"/>
      <c r="U61" s="85"/>
      <c r="V61" s="85"/>
      <c r="W61" s="85"/>
      <c r="X61" s="85"/>
    </row>
    <row r="62" spans="1:24" s="71" customFormat="1" ht="11.1" customHeight="1">
      <c r="A62" s="69">
        <f>IF(B62&lt;&gt;"",COUNTA($B$20:B62),"")</f>
        <v>42</v>
      </c>
      <c r="B62" s="78" t="s">
        <v>73</v>
      </c>
      <c r="C62" s="170">
        <v>1114.04</v>
      </c>
      <c r="D62" s="170">
        <v>50.28</v>
      </c>
      <c r="E62" s="170">
        <v>1.68</v>
      </c>
      <c r="F62" s="170">
        <v>69.47</v>
      </c>
      <c r="G62" s="170">
        <v>0.36</v>
      </c>
      <c r="H62" s="170">
        <v>271.94</v>
      </c>
      <c r="I62" s="170">
        <v>0.84</v>
      </c>
      <c r="J62" s="170">
        <v>271.10000000000002</v>
      </c>
      <c r="K62" s="170">
        <v>0.89</v>
      </c>
      <c r="L62" s="170">
        <v>0.34</v>
      </c>
      <c r="M62" s="170">
        <v>0.11</v>
      </c>
      <c r="N62" s="170">
        <v>718.96</v>
      </c>
      <c r="O62" s="85"/>
      <c r="P62" s="85"/>
      <c r="Q62" s="85"/>
      <c r="R62" s="85"/>
      <c r="S62" s="85"/>
      <c r="T62" s="85"/>
      <c r="U62" s="85"/>
      <c r="V62" s="85"/>
      <c r="W62" s="85"/>
      <c r="X62" s="85"/>
    </row>
    <row r="63" spans="1:24" s="71" customFormat="1" ht="19.149999999999999" customHeight="1">
      <c r="A63" s="70">
        <f>IF(B63&lt;&gt;"",COUNTA($B$20:B63),"")</f>
        <v>43</v>
      </c>
      <c r="B63" s="80" t="s">
        <v>74</v>
      </c>
      <c r="C63" s="171">
        <v>3366.5</v>
      </c>
      <c r="D63" s="171">
        <v>485.2</v>
      </c>
      <c r="E63" s="171">
        <v>168.52</v>
      </c>
      <c r="F63" s="171">
        <v>277.18</v>
      </c>
      <c r="G63" s="171">
        <v>49.46</v>
      </c>
      <c r="H63" s="171">
        <v>1866.58</v>
      </c>
      <c r="I63" s="171">
        <v>926.33</v>
      </c>
      <c r="J63" s="171">
        <v>940.26</v>
      </c>
      <c r="K63" s="171">
        <v>63.91</v>
      </c>
      <c r="L63" s="171">
        <v>275.89</v>
      </c>
      <c r="M63" s="171">
        <v>155</v>
      </c>
      <c r="N63" s="171">
        <v>24.76</v>
      </c>
      <c r="O63" s="85"/>
      <c r="P63" s="85"/>
      <c r="Q63" s="85"/>
      <c r="R63" s="85"/>
      <c r="S63" s="85"/>
      <c r="T63" s="85"/>
      <c r="U63" s="85"/>
      <c r="V63" s="85"/>
      <c r="W63" s="85"/>
      <c r="X63" s="85"/>
    </row>
    <row r="64" spans="1:24" s="71" customFormat="1" ht="21.6" customHeight="1">
      <c r="A64" s="69">
        <f>IF(B64&lt;&gt;"",COUNTA($B$20:B64),"")</f>
        <v>44</v>
      </c>
      <c r="B64" s="79" t="s">
        <v>75</v>
      </c>
      <c r="C64" s="170">
        <v>749.92</v>
      </c>
      <c r="D64" s="170">
        <v>147.09</v>
      </c>
      <c r="E64" s="170">
        <v>50.97</v>
      </c>
      <c r="F64" s="170">
        <v>105.06</v>
      </c>
      <c r="G64" s="170">
        <v>8.31</v>
      </c>
      <c r="H64" s="170">
        <v>12.31</v>
      </c>
      <c r="I64" s="170">
        <v>0.02</v>
      </c>
      <c r="J64" s="170">
        <v>12.29</v>
      </c>
      <c r="K64" s="170">
        <v>9.9600000000000009</v>
      </c>
      <c r="L64" s="170">
        <v>190.07</v>
      </c>
      <c r="M64" s="170">
        <v>226.14</v>
      </c>
      <c r="N64" s="170" t="s">
        <v>8</v>
      </c>
      <c r="O64" s="85"/>
      <c r="P64" s="85"/>
      <c r="Q64" s="85"/>
      <c r="R64" s="85"/>
      <c r="S64" s="85"/>
      <c r="T64" s="85"/>
      <c r="U64" s="85"/>
      <c r="V64" s="85"/>
      <c r="W64" s="85"/>
      <c r="X64" s="85"/>
    </row>
    <row r="65" spans="1:24" s="71" customFormat="1" ht="11.1" customHeight="1">
      <c r="A65" s="69">
        <f>IF(B65&lt;&gt;"",COUNTA($B$20:B65),"")</f>
        <v>45</v>
      </c>
      <c r="B65" s="78" t="s">
        <v>76</v>
      </c>
      <c r="C65" s="170">
        <v>387.64</v>
      </c>
      <c r="D65" s="170">
        <v>83.96</v>
      </c>
      <c r="E65" s="170">
        <v>13.11</v>
      </c>
      <c r="F65" s="170">
        <v>85.91</v>
      </c>
      <c r="G65" s="170">
        <v>0.67</v>
      </c>
      <c r="H65" s="170">
        <v>7.03</v>
      </c>
      <c r="I65" s="170" t="s">
        <v>8</v>
      </c>
      <c r="J65" s="170">
        <v>7.03</v>
      </c>
      <c r="K65" s="170">
        <v>7.06</v>
      </c>
      <c r="L65" s="170">
        <v>165.39</v>
      </c>
      <c r="M65" s="170">
        <v>24.52</v>
      </c>
      <c r="N65" s="170" t="s">
        <v>8</v>
      </c>
      <c r="O65" s="85"/>
      <c r="P65" s="85"/>
      <c r="Q65" s="85"/>
      <c r="R65" s="85"/>
      <c r="S65" s="85"/>
      <c r="T65" s="85"/>
      <c r="U65" s="85"/>
      <c r="V65" s="85"/>
      <c r="W65" s="85"/>
      <c r="X65" s="85"/>
    </row>
    <row r="66" spans="1:24"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row>
    <row r="67" spans="1:24" s="71" customFormat="1" ht="11.1" customHeight="1">
      <c r="A67" s="69">
        <f>IF(B67&lt;&gt;"",COUNTA($B$20:B67),"")</f>
        <v>47</v>
      </c>
      <c r="B67" s="78" t="s">
        <v>78</v>
      </c>
      <c r="C67" s="170">
        <v>134.1</v>
      </c>
      <c r="D67" s="170">
        <v>0.4</v>
      </c>
      <c r="E67" s="170">
        <v>7.36</v>
      </c>
      <c r="F67" s="170">
        <v>17.920000000000002</v>
      </c>
      <c r="G67" s="170">
        <v>0.46</v>
      </c>
      <c r="H67" s="170">
        <v>1.53</v>
      </c>
      <c r="I67" s="170">
        <v>1.21</v>
      </c>
      <c r="J67" s="170">
        <v>0.32</v>
      </c>
      <c r="K67" s="170">
        <v>0.01</v>
      </c>
      <c r="L67" s="170">
        <v>104.94</v>
      </c>
      <c r="M67" s="170">
        <v>0.8</v>
      </c>
      <c r="N67" s="170">
        <v>0.69</v>
      </c>
      <c r="O67" s="85"/>
      <c r="P67" s="85"/>
      <c r="Q67" s="85"/>
      <c r="R67" s="85"/>
      <c r="S67" s="85"/>
      <c r="T67" s="85"/>
      <c r="U67" s="85"/>
      <c r="V67" s="85"/>
      <c r="W67" s="85"/>
      <c r="X67" s="85"/>
    </row>
    <row r="68" spans="1:24" s="71" customFormat="1" ht="11.1" customHeight="1">
      <c r="A68" s="69">
        <f>IF(B68&lt;&gt;"",COUNTA($B$20:B68),"")</f>
        <v>48</v>
      </c>
      <c r="B68" s="78" t="s">
        <v>73</v>
      </c>
      <c r="C68" s="170">
        <v>12.06</v>
      </c>
      <c r="D68" s="170">
        <v>3.81</v>
      </c>
      <c r="E68" s="170">
        <v>2.5</v>
      </c>
      <c r="F68" s="170">
        <v>4.1100000000000003</v>
      </c>
      <c r="G68" s="170" t="s">
        <v>8</v>
      </c>
      <c r="H68" s="170" t="s">
        <v>8</v>
      </c>
      <c r="I68" s="170" t="s">
        <v>8</v>
      </c>
      <c r="J68" s="170" t="s">
        <v>8</v>
      </c>
      <c r="K68" s="170">
        <v>0.02</v>
      </c>
      <c r="L68" s="170">
        <v>1.62</v>
      </c>
      <c r="M68" s="170" t="s">
        <v>8</v>
      </c>
      <c r="N68" s="170" t="s">
        <v>8</v>
      </c>
      <c r="O68" s="85"/>
      <c r="P68" s="85"/>
      <c r="Q68" s="85"/>
      <c r="R68" s="85"/>
      <c r="S68" s="85"/>
      <c r="T68" s="85"/>
      <c r="U68" s="85"/>
      <c r="V68" s="85"/>
      <c r="W68" s="85"/>
      <c r="X68" s="85"/>
    </row>
    <row r="69" spans="1:24" s="71" customFormat="1" ht="19.149999999999999" customHeight="1">
      <c r="A69" s="70">
        <f>IF(B69&lt;&gt;"",COUNTA($B$20:B69),"")</f>
        <v>49</v>
      </c>
      <c r="B69" s="80" t="s">
        <v>79</v>
      </c>
      <c r="C69" s="171">
        <v>871.96</v>
      </c>
      <c r="D69" s="171">
        <v>143.68</v>
      </c>
      <c r="E69" s="171">
        <v>55.83</v>
      </c>
      <c r="F69" s="171">
        <v>118.87</v>
      </c>
      <c r="G69" s="171">
        <v>8.76</v>
      </c>
      <c r="H69" s="171">
        <v>13.84</v>
      </c>
      <c r="I69" s="171">
        <v>1.23</v>
      </c>
      <c r="J69" s="171">
        <v>12.61</v>
      </c>
      <c r="K69" s="171">
        <v>9.9600000000000009</v>
      </c>
      <c r="L69" s="171">
        <v>293.39</v>
      </c>
      <c r="M69" s="171">
        <v>226.94</v>
      </c>
      <c r="N69" s="171">
        <v>0.69</v>
      </c>
      <c r="O69" s="85"/>
      <c r="P69" s="85"/>
      <c r="Q69" s="85"/>
      <c r="R69" s="85"/>
      <c r="S69" s="85"/>
      <c r="T69" s="85"/>
      <c r="U69" s="85"/>
      <c r="V69" s="85"/>
      <c r="W69" s="85"/>
      <c r="X69" s="85"/>
    </row>
    <row r="70" spans="1:24" s="71" customFormat="1" ht="19.149999999999999" customHeight="1">
      <c r="A70" s="70">
        <f>IF(B70&lt;&gt;"",COUNTA($B$20:B70),"")</f>
        <v>50</v>
      </c>
      <c r="B70" s="80" t="s">
        <v>80</v>
      </c>
      <c r="C70" s="171">
        <v>4238.45</v>
      </c>
      <c r="D70" s="171">
        <v>628.88</v>
      </c>
      <c r="E70" s="171">
        <v>224.35</v>
      </c>
      <c r="F70" s="171">
        <v>396.04</v>
      </c>
      <c r="G70" s="171">
        <v>58.23</v>
      </c>
      <c r="H70" s="171">
        <v>1880.42</v>
      </c>
      <c r="I70" s="171">
        <v>927.55</v>
      </c>
      <c r="J70" s="171">
        <v>952.87</v>
      </c>
      <c r="K70" s="171">
        <v>73.87</v>
      </c>
      <c r="L70" s="171">
        <v>569.29</v>
      </c>
      <c r="M70" s="171">
        <v>381.94</v>
      </c>
      <c r="N70" s="171">
        <v>25.44</v>
      </c>
      <c r="O70" s="85"/>
      <c r="P70" s="85"/>
      <c r="Q70" s="85"/>
      <c r="R70" s="85"/>
      <c r="S70" s="85"/>
      <c r="T70" s="85"/>
      <c r="U70" s="85"/>
      <c r="V70" s="85"/>
      <c r="W70" s="85"/>
      <c r="X70" s="85"/>
    </row>
    <row r="71" spans="1:24" s="71" customFormat="1" ht="11.1" customHeight="1">
      <c r="A71" s="69">
        <f>IF(B71&lt;&gt;"",COUNTA($B$20:B71),"")</f>
        <v>51</v>
      </c>
      <c r="B71" s="78" t="s">
        <v>81</v>
      </c>
      <c r="C71" s="170">
        <v>1084.9000000000001</v>
      </c>
      <c r="D71" s="170" t="s">
        <v>8</v>
      </c>
      <c r="E71" s="170" t="s">
        <v>8</v>
      </c>
      <c r="F71" s="170" t="s">
        <v>8</v>
      </c>
      <c r="G71" s="170" t="s">
        <v>8</v>
      </c>
      <c r="H71" s="170" t="s">
        <v>8</v>
      </c>
      <c r="I71" s="170" t="s">
        <v>8</v>
      </c>
      <c r="J71" s="170" t="s">
        <v>8</v>
      </c>
      <c r="K71" s="170" t="s">
        <v>8</v>
      </c>
      <c r="L71" s="170" t="s">
        <v>8</v>
      </c>
      <c r="M71" s="170" t="s">
        <v>8</v>
      </c>
      <c r="N71" s="170">
        <v>1084.9000000000001</v>
      </c>
      <c r="O71" s="85"/>
      <c r="P71" s="85"/>
      <c r="Q71" s="85"/>
      <c r="R71" s="85"/>
      <c r="S71" s="85"/>
      <c r="T71" s="85"/>
      <c r="U71" s="85"/>
      <c r="V71" s="85"/>
      <c r="W71" s="85"/>
      <c r="X71" s="85"/>
    </row>
    <row r="72" spans="1:24" s="71" customFormat="1" ht="11.1" customHeight="1">
      <c r="A72" s="69">
        <f>IF(B72&lt;&gt;"",COUNTA($B$20:B72),"")</f>
        <v>52</v>
      </c>
      <c r="B72" s="78" t="s">
        <v>82</v>
      </c>
      <c r="C72" s="170">
        <v>405.51</v>
      </c>
      <c r="D72" s="170" t="s">
        <v>8</v>
      </c>
      <c r="E72" s="170" t="s">
        <v>8</v>
      </c>
      <c r="F72" s="170" t="s">
        <v>8</v>
      </c>
      <c r="G72" s="170" t="s">
        <v>8</v>
      </c>
      <c r="H72" s="170" t="s">
        <v>8</v>
      </c>
      <c r="I72" s="170" t="s">
        <v>8</v>
      </c>
      <c r="J72" s="170" t="s">
        <v>8</v>
      </c>
      <c r="K72" s="170" t="s">
        <v>8</v>
      </c>
      <c r="L72" s="170" t="s">
        <v>8</v>
      </c>
      <c r="M72" s="170" t="s">
        <v>8</v>
      </c>
      <c r="N72" s="170">
        <v>405.51</v>
      </c>
      <c r="O72" s="85"/>
      <c r="P72" s="85"/>
      <c r="Q72" s="85"/>
      <c r="R72" s="85"/>
      <c r="S72" s="85"/>
      <c r="T72" s="85"/>
      <c r="U72" s="85"/>
      <c r="V72" s="85"/>
      <c r="W72" s="85"/>
      <c r="X72" s="85"/>
    </row>
    <row r="73" spans="1:24" s="71" customFormat="1" ht="11.1" customHeight="1">
      <c r="A73" s="69">
        <f>IF(B73&lt;&gt;"",COUNTA($B$20:B73),"")</f>
        <v>53</v>
      </c>
      <c r="B73" s="78" t="s">
        <v>98</v>
      </c>
      <c r="C73" s="170">
        <v>481.16</v>
      </c>
      <c r="D73" s="170" t="s">
        <v>8</v>
      </c>
      <c r="E73" s="170" t="s">
        <v>8</v>
      </c>
      <c r="F73" s="170" t="s">
        <v>8</v>
      </c>
      <c r="G73" s="170" t="s">
        <v>8</v>
      </c>
      <c r="H73" s="170" t="s">
        <v>8</v>
      </c>
      <c r="I73" s="170" t="s">
        <v>8</v>
      </c>
      <c r="J73" s="170" t="s">
        <v>8</v>
      </c>
      <c r="K73" s="170" t="s">
        <v>8</v>
      </c>
      <c r="L73" s="170" t="s">
        <v>8</v>
      </c>
      <c r="M73" s="170" t="s">
        <v>8</v>
      </c>
      <c r="N73" s="170">
        <v>481.16</v>
      </c>
      <c r="O73" s="85"/>
      <c r="P73" s="85"/>
      <c r="Q73" s="85"/>
      <c r="R73" s="85"/>
      <c r="S73" s="85"/>
      <c r="T73" s="85"/>
      <c r="U73" s="85"/>
      <c r="V73" s="85"/>
      <c r="W73" s="85"/>
      <c r="X73" s="85"/>
    </row>
    <row r="74" spans="1:24" s="71" customFormat="1" ht="11.1" customHeight="1">
      <c r="A74" s="69">
        <f>IF(B74&lt;&gt;"",COUNTA($B$20:B74),"")</f>
        <v>54</v>
      </c>
      <c r="B74" s="78" t="s">
        <v>99</v>
      </c>
      <c r="C74" s="170">
        <v>122.4</v>
      </c>
      <c r="D74" s="170" t="s">
        <v>8</v>
      </c>
      <c r="E74" s="170" t="s">
        <v>8</v>
      </c>
      <c r="F74" s="170" t="s">
        <v>8</v>
      </c>
      <c r="G74" s="170" t="s">
        <v>8</v>
      </c>
      <c r="H74" s="170" t="s">
        <v>8</v>
      </c>
      <c r="I74" s="170" t="s">
        <v>8</v>
      </c>
      <c r="J74" s="170" t="s">
        <v>8</v>
      </c>
      <c r="K74" s="170" t="s">
        <v>8</v>
      </c>
      <c r="L74" s="170" t="s">
        <v>8</v>
      </c>
      <c r="M74" s="170" t="s">
        <v>8</v>
      </c>
      <c r="N74" s="170">
        <v>122.4</v>
      </c>
      <c r="O74" s="85"/>
      <c r="P74" s="85"/>
      <c r="Q74" s="85"/>
      <c r="R74" s="85"/>
      <c r="S74" s="85"/>
      <c r="T74" s="85"/>
      <c r="U74" s="85"/>
      <c r="V74" s="85"/>
      <c r="W74" s="85"/>
      <c r="X74" s="85"/>
    </row>
    <row r="75" spans="1:24" s="71" customFormat="1" ht="11.1" customHeight="1">
      <c r="A75" s="69">
        <f>IF(B75&lt;&gt;"",COUNTA($B$20:B75),"")</f>
        <v>55</v>
      </c>
      <c r="B75" s="78" t="s">
        <v>26</v>
      </c>
      <c r="C75" s="170">
        <v>551.16</v>
      </c>
      <c r="D75" s="170" t="s">
        <v>8</v>
      </c>
      <c r="E75" s="170" t="s">
        <v>8</v>
      </c>
      <c r="F75" s="170" t="s">
        <v>8</v>
      </c>
      <c r="G75" s="170" t="s">
        <v>8</v>
      </c>
      <c r="H75" s="170" t="s">
        <v>8</v>
      </c>
      <c r="I75" s="170" t="s">
        <v>8</v>
      </c>
      <c r="J75" s="170" t="s">
        <v>8</v>
      </c>
      <c r="K75" s="170" t="s">
        <v>8</v>
      </c>
      <c r="L75" s="170" t="s">
        <v>8</v>
      </c>
      <c r="M75" s="170" t="s">
        <v>8</v>
      </c>
      <c r="N75" s="170">
        <v>551.16</v>
      </c>
      <c r="O75" s="85"/>
      <c r="P75" s="85"/>
      <c r="Q75" s="85"/>
      <c r="R75" s="85"/>
      <c r="S75" s="85"/>
      <c r="T75" s="85"/>
      <c r="U75" s="85"/>
      <c r="V75" s="85"/>
      <c r="W75" s="85"/>
      <c r="X75" s="85"/>
    </row>
    <row r="76" spans="1:24" s="71" customFormat="1" ht="21.6" customHeight="1">
      <c r="A76" s="69">
        <f>IF(B76&lt;&gt;"",COUNTA($B$20:B76),"")</f>
        <v>56</v>
      </c>
      <c r="B76" s="79" t="s">
        <v>83</v>
      </c>
      <c r="C76" s="170">
        <v>194.23</v>
      </c>
      <c r="D76" s="170" t="s">
        <v>8</v>
      </c>
      <c r="E76" s="170" t="s">
        <v>8</v>
      </c>
      <c r="F76" s="170" t="s">
        <v>8</v>
      </c>
      <c r="G76" s="170" t="s">
        <v>8</v>
      </c>
      <c r="H76" s="170" t="s">
        <v>8</v>
      </c>
      <c r="I76" s="170" t="s">
        <v>8</v>
      </c>
      <c r="J76" s="170" t="s">
        <v>8</v>
      </c>
      <c r="K76" s="170" t="s">
        <v>8</v>
      </c>
      <c r="L76" s="170" t="s">
        <v>8</v>
      </c>
      <c r="M76" s="170" t="s">
        <v>8</v>
      </c>
      <c r="N76" s="170">
        <v>194.23</v>
      </c>
      <c r="O76" s="85"/>
      <c r="P76" s="85"/>
      <c r="Q76" s="85"/>
      <c r="R76" s="85"/>
      <c r="S76" s="85"/>
      <c r="T76" s="85"/>
      <c r="U76" s="85"/>
      <c r="V76" s="85"/>
      <c r="W76" s="85"/>
      <c r="X76" s="85"/>
    </row>
    <row r="77" spans="1:24" s="71" customFormat="1" ht="21.6" customHeight="1">
      <c r="A77" s="69">
        <f>IF(B77&lt;&gt;"",COUNTA($B$20:B77),"")</f>
        <v>57</v>
      </c>
      <c r="B77" s="79" t="s">
        <v>84</v>
      </c>
      <c r="C77" s="170">
        <v>760.89</v>
      </c>
      <c r="D77" s="170">
        <v>3.6</v>
      </c>
      <c r="E77" s="170">
        <v>2.14</v>
      </c>
      <c r="F77" s="170">
        <v>15.06</v>
      </c>
      <c r="G77" s="170">
        <v>3.73</v>
      </c>
      <c r="H77" s="170">
        <v>708.76</v>
      </c>
      <c r="I77" s="170">
        <v>312.52999999999997</v>
      </c>
      <c r="J77" s="170">
        <v>396.23</v>
      </c>
      <c r="K77" s="170">
        <v>3.93</v>
      </c>
      <c r="L77" s="170">
        <v>20.98</v>
      </c>
      <c r="M77" s="170">
        <v>2.7</v>
      </c>
      <c r="N77" s="170" t="s">
        <v>8</v>
      </c>
      <c r="O77" s="85"/>
      <c r="P77" s="85"/>
      <c r="Q77" s="85"/>
      <c r="R77" s="85"/>
      <c r="S77" s="85"/>
      <c r="T77" s="85"/>
      <c r="U77" s="85"/>
      <c r="V77" s="85"/>
      <c r="W77" s="85"/>
      <c r="X77" s="85"/>
    </row>
    <row r="78" spans="1:24" s="71" customFormat="1" ht="21.6" customHeight="1">
      <c r="A78" s="69">
        <f>IF(B78&lt;&gt;"",COUNTA($B$20:B78),"")</f>
        <v>58</v>
      </c>
      <c r="B78" s="79" t="s">
        <v>85</v>
      </c>
      <c r="C78" s="170">
        <v>119.41</v>
      </c>
      <c r="D78" s="170">
        <v>1.1599999999999999</v>
      </c>
      <c r="E78" s="170">
        <v>0.04</v>
      </c>
      <c r="F78" s="170">
        <v>3.87</v>
      </c>
      <c r="G78" s="170">
        <v>0.41</v>
      </c>
      <c r="H78" s="170">
        <v>112.95</v>
      </c>
      <c r="I78" s="170">
        <v>112.93</v>
      </c>
      <c r="J78" s="170">
        <v>0.02</v>
      </c>
      <c r="K78" s="170" t="s">
        <v>8</v>
      </c>
      <c r="L78" s="170">
        <v>0.05</v>
      </c>
      <c r="M78" s="170">
        <v>0.92</v>
      </c>
      <c r="N78" s="170" t="s">
        <v>8</v>
      </c>
      <c r="O78" s="85"/>
      <c r="P78" s="85"/>
      <c r="Q78" s="85"/>
      <c r="R78" s="85"/>
      <c r="S78" s="85"/>
      <c r="T78" s="85"/>
      <c r="U78" s="85"/>
      <c r="V78" s="85"/>
      <c r="W78" s="85"/>
      <c r="X78" s="85"/>
    </row>
    <row r="79" spans="1:24" s="71" customFormat="1" ht="11.1" customHeight="1">
      <c r="A79" s="69">
        <f>IF(B79&lt;&gt;"",COUNTA($B$20:B79),"")</f>
        <v>59</v>
      </c>
      <c r="B79" s="78" t="s">
        <v>86</v>
      </c>
      <c r="C79" s="170">
        <v>144.63999999999999</v>
      </c>
      <c r="D79" s="170">
        <v>0.95</v>
      </c>
      <c r="E79" s="170">
        <v>35.67</v>
      </c>
      <c r="F79" s="170">
        <v>1.98</v>
      </c>
      <c r="G79" s="170">
        <v>6.15</v>
      </c>
      <c r="H79" s="170">
        <v>3.74</v>
      </c>
      <c r="I79" s="170">
        <v>0.03</v>
      </c>
      <c r="J79" s="170">
        <v>3.7</v>
      </c>
      <c r="K79" s="170">
        <v>2.38</v>
      </c>
      <c r="L79" s="170">
        <v>30.43</v>
      </c>
      <c r="M79" s="170">
        <v>63.34</v>
      </c>
      <c r="N79" s="170" t="s">
        <v>8</v>
      </c>
      <c r="O79" s="85"/>
      <c r="P79" s="85"/>
      <c r="Q79" s="85"/>
      <c r="R79" s="85"/>
      <c r="S79" s="85"/>
      <c r="T79" s="85"/>
      <c r="U79" s="85"/>
      <c r="V79" s="85"/>
      <c r="W79" s="85"/>
      <c r="X79" s="85"/>
    </row>
    <row r="80" spans="1:24" s="71" customFormat="1" ht="11.1" customHeight="1">
      <c r="A80" s="69">
        <f>IF(B80&lt;&gt;"",COUNTA($B$20:B80),"")</f>
        <v>60</v>
      </c>
      <c r="B80" s="78" t="s">
        <v>87</v>
      </c>
      <c r="C80" s="170">
        <v>1742.99</v>
      </c>
      <c r="D80" s="170">
        <v>158.97999999999999</v>
      </c>
      <c r="E80" s="170">
        <v>34.65</v>
      </c>
      <c r="F80" s="170">
        <v>78.42</v>
      </c>
      <c r="G80" s="170">
        <v>2.98</v>
      </c>
      <c r="H80" s="170">
        <v>623.75</v>
      </c>
      <c r="I80" s="170">
        <v>294.76</v>
      </c>
      <c r="J80" s="170">
        <v>328.99</v>
      </c>
      <c r="K80" s="170">
        <v>7.53</v>
      </c>
      <c r="L80" s="170">
        <v>22.83</v>
      </c>
      <c r="M80" s="170">
        <v>53.48</v>
      </c>
      <c r="N80" s="170">
        <v>760.37</v>
      </c>
      <c r="O80" s="85"/>
      <c r="P80" s="85"/>
      <c r="Q80" s="85"/>
      <c r="R80" s="85"/>
      <c r="S80" s="85"/>
      <c r="T80" s="85"/>
      <c r="U80" s="85"/>
      <c r="V80" s="85"/>
      <c r="W80" s="85"/>
      <c r="X80" s="85"/>
    </row>
    <row r="81" spans="1:24" s="71" customFormat="1" ht="11.1" customHeight="1">
      <c r="A81" s="69">
        <f>IF(B81&lt;&gt;"",COUNTA($B$20:B81),"")</f>
        <v>61</v>
      </c>
      <c r="B81" s="78" t="s">
        <v>73</v>
      </c>
      <c r="C81" s="170">
        <v>1114.04</v>
      </c>
      <c r="D81" s="170">
        <v>50.28</v>
      </c>
      <c r="E81" s="170">
        <v>1.68</v>
      </c>
      <c r="F81" s="170">
        <v>69.47</v>
      </c>
      <c r="G81" s="170">
        <v>0.36</v>
      </c>
      <c r="H81" s="170">
        <v>271.94</v>
      </c>
      <c r="I81" s="170">
        <v>0.84</v>
      </c>
      <c r="J81" s="170">
        <v>271.10000000000002</v>
      </c>
      <c r="K81" s="170">
        <v>0.89</v>
      </c>
      <c r="L81" s="170">
        <v>0.34</v>
      </c>
      <c r="M81" s="170">
        <v>0.11</v>
      </c>
      <c r="N81" s="170">
        <v>718.96</v>
      </c>
      <c r="O81" s="85"/>
      <c r="P81" s="85"/>
      <c r="Q81" s="85"/>
      <c r="R81" s="85"/>
      <c r="S81" s="85"/>
      <c r="T81" s="85"/>
      <c r="U81" s="85"/>
      <c r="V81" s="85"/>
      <c r="W81" s="85"/>
      <c r="X81" s="85"/>
    </row>
    <row r="82" spans="1:24" s="71" customFormat="1" ht="19.149999999999999" customHeight="1">
      <c r="A82" s="70">
        <f>IF(B82&lt;&gt;"",COUNTA($B$20:B82),"")</f>
        <v>62</v>
      </c>
      <c r="B82" s="80" t="s">
        <v>88</v>
      </c>
      <c r="C82" s="171">
        <v>3484.19</v>
      </c>
      <c r="D82" s="171">
        <v>114.41</v>
      </c>
      <c r="E82" s="171">
        <v>70.819999999999993</v>
      </c>
      <c r="F82" s="171">
        <v>29.86</v>
      </c>
      <c r="G82" s="171">
        <v>12.91</v>
      </c>
      <c r="H82" s="171">
        <v>1177.26</v>
      </c>
      <c r="I82" s="171">
        <v>719.42</v>
      </c>
      <c r="J82" s="171">
        <v>457.84</v>
      </c>
      <c r="K82" s="171">
        <v>12.94</v>
      </c>
      <c r="L82" s="171">
        <v>73.94</v>
      </c>
      <c r="M82" s="171">
        <v>120.33</v>
      </c>
      <c r="N82" s="171">
        <v>1871.71</v>
      </c>
      <c r="O82" s="85"/>
      <c r="P82" s="85"/>
      <c r="Q82" s="85"/>
      <c r="R82" s="85"/>
      <c r="S82" s="85"/>
      <c r="T82" s="85"/>
      <c r="U82" s="85"/>
      <c r="V82" s="85"/>
      <c r="W82" s="85"/>
      <c r="X82" s="85"/>
    </row>
    <row r="83" spans="1:24" s="87" customFormat="1" ht="11.1" customHeight="1">
      <c r="A83" s="69">
        <f>IF(B83&lt;&gt;"",COUNTA($B$20:B83),"")</f>
        <v>63</v>
      </c>
      <c r="B83" s="78" t="s">
        <v>89</v>
      </c>
      <c r="C83" s="170">
        <v>389.86</v>
      </c>
      <c r="D83" s="170">
        <v>11.61</v>
      </c>
      <c r="E83" s="170">
        <v>19.809999999999999</v>
      </c>
      <c r="F83" s="170">
        <v>72.95</v>
      </c>
      <c r="G83" s="170">
        <v>2.0299999999999998</v>
      </c>
      <c r="H83" s="170">
        <v>6.67</v>
      </c>
      <c r="I83" s="170" t="s">
        <v>8</v>
      </c>
      <c r="J83" s="170">
        <v>6.67</v>
      </c>
      <c r="K83" s="170">
        <v>0.5</v>
      </c>
      <c r="L83" s="170">
        <v>136.55000000000001</v>
      </c>
      <c r="M83" s="170">
        <v>64.63</v>
      </c>
      <c r="N83" s="170">
        <v>75.099999999999994</v>
      </c>
      <c r="O83" s="86"/>
      <c r="P83" s="86"/>
      <c r="Q83" s="86"/>
      <c r="R83" s="86"/>
      <c r="S83" s="86"/>
      <c r="T83" s="86"/>
      <c r="U83" s="86"/>
      <c r="V83" s="86"/>
      <c r="W83" s="86"/>
      <c r="X83" s="86"/>
    </row>
    <row r="84" spans="1:24"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row>
    <row r="85" spans="1:24" s="87" customFormat="1" ht="11.1" customHeight="1">
      <c r="A85" s="69">
        <f>IF(B85&lt;&gt;"",COUNTA($B$20:B85),"")</f>
        <v>65</v>
      </c>
      <c r="B85" s="78" t="s">
        <v>91</v>
      </c>
      <c r="C85" s="170">
        <v>275.52999999999997</v>
      </c>
      <c r="D85" s="170">
        <v>51.44</v>
      </c>
      <c r="E85" s="170">
        <v>5.39</v>
      </c>
      <c r="F85" s="170">
        <v>27.34</v>
      </c>
      <c r="G85" s="170">
        <v>0.04</v>
      </c>
      <c r="H85" s="170">
        <v>0.79</v>
      </c>
      <c r="I85" s="170">
        <v>0.39</v>
      </c>
      <c r="J85" s="170">
        <v>0.4</v>
      </c>
      <c r="K85" s="170">
        <v>3.28</v>
      </c>
      <c r="L85" s="170">
        <v>48.98</v>
      </c>
      <c r="M85" s="170">
        <v>136.55000000000001</v>
      </c>
      <c r="N85" s="170">
        <v>1.72</v>
      </c>
      <c r="O85" s="86"/>
      <c r="P85" s="86"/>
      <c r="Q85" s="86"/>
      <c r="R85" s="86"/>
      <c r="S85" s="86"/>
      <c r="T85" s="86"/>
      <c r="U85" s="86"/>
      <c r="V85" s="86"/>
      <c r="W85" s="86"/>
      <c r="X85" s="86"/>
    </row>
    <row r="86" spans="1:24" s="87" customFormat="1" ht="11.1" customHeight="1">
      <c r="A86" s="69">
        <f>IF(B86&lt;&gt;"",COUNTA($B$20:B86),"")</f>
        <v>66</v>
      </c>
      <c r="B86" s="78" t="s">
        <v>73</v>
      </c>
      <c r="C86" s="170">
        <v>12.06</v>
      </c>
      <c r="D86" s="170">
        <v>3.81</v>
      </c>
      <c r="E86" s="170">
        <v>2.5</v>
      </c>
      <c r="F86" s="170">
        <v>4.1100000000000003</v>
      </c>
      <c r="G86" s="170" t="s">
        <v>8</v>
      </c>
      <c r="H86" s="170" t="s">
        <v>8</v>
      </c>
      <c r="I86" s="170" t="s">
        <v>8</v>
      </c>
      <c r="J86" s="170" t="s">
        <v>8</v>
      </c>
      <c r="K86" s="170">
        <v>0.02</v>
      </c>
      <c r="L86" s="170">
        <v>1.62</v>
      </c>
      <c r="M86" s="170" t="s">
        <v>8</v>
      </c>
      <c r="N86" s="170" t="s">
        <v>8</v>
      </c>
      <c r="O86" s="86"/>
      <c r="P86" s="86"/>
      <c r="Q86" s="86"/>
      <c r="R86" s="86"/>
      <c r="S86" s="86"/>
      <c r="T86" s="86"/>
      <c r="U86" s="86"/>
      <c r="V86" s="86"/>
      <c r="W86" s="86"/>
      <c r="X86" s="86"/>
    </row>
    <row r="87" spans="1:24" s="71" customFormat="1" ht="19.149999999999999" customHeight="1">
      <c r="A87" s="70">
        <f>IF(B87&lt;&gt;"",COUNTA($B$20:B87),"")</f>
        <v>67</v>
      </c>
      <c r="B87" s="80" t="s">
        <v>92</v>
      </c>
      <c r="C87" s="171">
        <v>653.34</v>
      </c>
      <c r="D87" s="171">
        <v>59.24</v>
      </c>
      <c r="E87" s="171">
        <v>22.7</v>
      </c>
      <c r="F87" s="171">
        <v>96.19</v>
      </c>
      <c r="G87" s="171">
        <v>2.0699999999999998</v>
      </c>
      <c r="H87" s="171">
        <v>7.46</v>
      </c>
      <c r="I87" s="171">
        <v>0.39</v>
      </c>
      <c r="J87" s="171">
        <v>7.07</v>
      </c>
      <c r="K87" s="171">
        <v>3.77</v>
      </c>
      <c r="L87" s="171">
        <v>183.91</v>
      </c>
      <c r="M87" s="171">
        <v>201.18</v>
      </c>
      <c r="N87" s="171">
        <v>76.819999999999993</v>
      </c>
      <c r="O87" s="85"/>
      <c r="P87" s="85"/>
      <c r="Q87" s="85"/>
      <c r="R87" s="85"/>
      <c r="S87" s="85"/>
      <c r="T87" s="85"/>
      <c r="U87" s="85"/>
      <c r="V87" s="85"/>
      <c r="W87" s="85"/>
      <c r="X87" s="85"/>
    </row>
    <row r="88" spans="1:24" s="71" customFormat="1" ht="19.149999999999999" customHeight="1">
      <c r="A88" s="70">
        <f>IF(B88&lt;&gt;"",COUNTA($B$20:B88),"")</f>
        <v>68</v>
      </c>
      <c r="B88" s="80" t="s">
        <v>93</v>
      </c>
      <c r="C88" s="171">
        <v>4137.5200000000004</v>
      </c>
      <c r="D88" s="171">
        <v>173.65</v>
      </c>
      <c r="E88" s="171">
        <v>93.51</v>
      </c>
      <c r="F88" s="171">
        <v>126.05</v>
      </c>
      <c r="G88" s="171">
        <v>14.99</v>
      </c>
      <c r="H88" s="171">
        <v>1184.72</v>
      </c>
      <c r="I88" s="171">
        <v>719.81</v>
      </c>
      <c r="J88" s="171">
        <v>464.91</v>
      </c>
      <c r="K88" s="171">
        <v>16.71</v>
      </c>
      <c r="L88" s="171">
        <v>257.86</v>
      </c>
      <c r="M88" s="171">
        <v>321.52</v>
      </c>
      <c r="N88" s="171">
        <v>1948.53</v>
      </c>
      <c r="O88" s="85"/>
      <c r="P88" s="85"/>
      <c r="Q88" s="85"/>
      <c r="R88" s="85"/>
      <c r="S88" s="85"/>
      <c r="T88" s="85"/>
      <c r="U88" s="85"/>
      <c r="V88" s="85"/>
      <c r="W88" s="85"/>
      <c r="X88" s="85"/>
    </row>
    <row r="89" spans="1:24" s="71" customFormat="1" ht="19.149999999999999" customHeight="1">
      <c r="A89" s="70">
        <f>IF(B89&lt;&gt;"",COUNTA($B$20:B89),"")</f>
        <v>69</v>
      </c>
      <c r="B89" s="80" t="s">
        <v>94</v>
      </c>
      <c r="C89" s="171">
        <v>-100.93</v>
      </c>
      <c r="D89" s="171">
        <v>-455.24</v>
      </c>
      <c r="E89" s="171">
        <v>-130.83000000000001</v>
      </c>
      <c r="F89" s="171">
        <v>-269.99</v>
      </c>
      <c r="G89" s="171">
        <v>-43.24</v>
      </c>
      <c r="H89" s="171">
        <v>-695.7</v>
      </c>
      <c r="I89" s="171">
        <v>-207.74</v>
      </c>
      <c r="J89" s="171">
        <v>-487.96</v>
      </c>
      <c r="K89" s="171">
        <v>-57.16</v>
      </c>
      <c r="L89" s="171">
        <v>-311.43</v>
      </c>
      <c r="M89" s="171">
        <v>-60.42</v>
      </c>
      <c r="N89" s="171">
        <v>1923.08</v>
      </c>
      <c r="O89" s="85"/>
      <c r="P89" s="85"/>
      <c r="Q89" s="85"/>
      <c r="R89" s="85"/>
      <c r="S89" s="85"/>
      <c r="T89" s="85"/>
      <c r="U89" s="85"/>
      <c r="V89" s="85"/>
      <c r="W89" s="85"/>
      <c r="X89" s="85"/>
    </row>
    <row r="90" spans="1:24" s="87" customFormat="1" ht="24.95" customHeight="1">
      <c r="A90" s="69">
        <f>IF(B90&lt;&gt;"",COUNTA($B$20:B90),"")</f>
        <v>70</v>
      </c>
      <c r="B90" s="81" t="s">
        <v>95</v>
      </c>
      <c r="C90" s="172">
        <v>117.69</v>
      </c>
      <c r="D90" s="172">
        <v>-370.8</v>
      </c>
      <c r="E90" s="172">
        <v>-97.7</v>
      </c>
      <c r="F90" s="172">
        <v>-247.31</v>
      </c>
      <c r="G90" s="172">
        <v>-36.549999999999997</v>
      </c>
      <c r="H90" s="172">
        <v>-689.32</v>
      </c>
      <c r="I90" s="172">
        <v>-206.91</v>
      </c>
      <c r="J90" s="172">
        <v>-482.41</v>
      </c>
      <c r="K90" s="172">
        <v>-50.97</v>
      </c>
      <c r="L90" s="172">
        <v>-201.95</v>
      </c>
      <c r="M90" s="172">
        <v>-34.659999999999997</v>
      </c>
      <c r="N90" s="172">
        <v>1846.95</v>
      </c>
      <c r="O90" s="86"/>
      <c r="P90" s="86"/>
      <c r="Q90" s="86"/>
      <c r="R90" s="86"/>
      <c r="S90" s="86"/>
      <c r="T90" s="86"/>
      <c r="U90" s="86"/>
      <c r="V90" s="86"/>
      <c r="W90" s="86"/>
      <c r="X90" s="86"/>
    </row>
    <row r="91" spans="1:24" s="87" customFormat="1" ht="15" customHeight="1">
      <c r="A91" s="69">
        <f>IF(B91&lt;&gt;"",COUNTA($B$20:B91),"")</f>
        <v>71</v>
      </c>
      <c r="B91" s="78" t="s">
        <v>96</v>
      </c>
      <c r="C91" s="170">
        <v>98.95</v>
      </c>
      <c r="D91" s="170" t="s">
        <v>8</v>
      </c>
      <c r="E91" s="170" t="s">
        <v>8</v>
      </c>
      <c r="F91" s="170" t="s">
        <v>8</v>
      </c>
      <c r="G91" s="170" t="s">
        <v>8</v>
      </c>
      <c r="H91" s="170" t="s">
        <v>8</v>
      </c>
      <c r="I91" s="170" t="s">
        <v>8</v>
      </c>
      <c r="J91" s="170" t="s">
        <v>8</v>
      </c>
      <c r="K91" s="170" t="s">
        <v>8</v>
      </c>
      <c r="L91" s="170" t="s">
        <v>8</v>
      </c>
      <c r="M91" s="170" t="s">
        <v>8</v>
      </c>
      <c r="N91" s="170">
        <v>98.95</v>
      </c>
      <c r="O91" s="86"/>
      <c r="P91" s="86"/>
      <c r="Q91" s="86"/>
      <c r="R91" s="86"/>
      <c r="S91" s="86"/>
      <c r="T91" s="86"/>
      <c r="U91" s="86"/>
      <c r="V91" s="86"/>
      <c r="W91" s="86"/>
      <c r="X91" s="86"/>
    </row>
    <row r="92" spans="1:24" ht="11.1" customHeight="1">
      <c r="A92" s="69">
        <f>IF(B92&lt;&gt;"",COUNTA($B$20:B92),"")</f>
        <v>72</v>
      </c>
      <c r="B92" s="78" t="s">
        <v>97</v>
      </c>
      <c r="C92" s="170">
        <v>56.2</v>
      </c>
      <c r="D92" s="170">
        <v>0.66</v>
      </c>
      <c r="E92" s="170" t="s">
        <v>8</v>
      </c>
      <c r="F92" s="170">
        <v>1.1100000000000001</v>
      </c>
      <c r="G92" s="170" t="s">
        <v>8</v>
      </c>
      <c r="H92" s="170">
        <v>0.12</v>
      </c>
      <c r="I92" s="170" t="s">
        <v>8</v>
      </c>
      <c r="J92" s="170">
        <v>0.12</v>
      </c>
      <c r="K92" s="170" t="s">
        <v>8</v>
      </c>
      <c r="L92" s="170">
        <v>0.38</v>
      </c>
      <c r="M92" s="170">
        <v>0.01</v>
      </c>
      <c r="N92" s="170">
        <v>53.92</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A2:B3"/>
    <mergeCell ref="C2:G3"/>
    <mergeCell ref="H2:N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8"/>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68</v>
      </c>
      <c r="B1" s="230"/>
      <c r="C1" s="231"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31"/>
      <c r="E1" s="231"/>
      <c r="F1" s="231"/>
      <c r="G1" s="232"/>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29" t="s">
        <v>48</v>
      </c>
      <c r="B2" s="230"/>
      <c r="C2" s="231" t="s">
        <v>64</v>
      </c>
      <c r="D2" s="231"/>
      <c r="E2" s="231"/>
      <c r="F2" s="231"/>
      <c r="G2" s="232"/>
      <c r="H2" s="233" t="s">
        <v>64</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4"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24"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207667</v>
      </c>
      <c r="D20" s="163">
        <v>76425</v>
      </c>
      <c r="E20" s="163">
        <v>32976</v>
      </c>
      <c r="F20" s="163">
        <v>11198</v>
      </c>
      <c r="G20" s="163">
        <v>11977</v>
      </c>
      <c r="H20" s="163">
        <v>30995</v>
      </c>
      <c r="I20" s="163">
        <v>11940</v>
      </c>
      <c r="J20" s="163">
        <v>19056</v>
      </c>
      <c r="K20" s="163">
        <v>6848</v>
      </c>
      <c r="L20" s="163">
        <v>21496</v>
      </c>
      <c r="M20" s="163">
        <v>15751</v>
      </c>
      <c r="N20" s="163" t="s">
        <v>8</v>
      </c>
      <c r="O20" s="85"/>
      <c r="P20" s="85"/>
      <c r="Q20" s="85"/>
      <c r="R20" s="85"/>
      <c r="S20" s="85"/>
      <c r="T20" s="85"/>
      <c r="U20" s="85"/>
      <c r="V20" s="85"/>
      <c r="W20" s="85"/>
      <c r="X20" s="85"/>
    </row>
    <row r="21" spans="1:24" s="71" customFormat="1" ht="11.1" customHeight="1">
      <c r="A21" s="69">
        <f>IF(B21&lt;&gt;"",COUNTA($B$20:B21),"")</f>
        <v>2</v>
      </c>
      <c r="B21" s="78" t="s">
        <v>70</v>
      </c>
      <c r="C21" s="163">
        <v>161396</v>
      </c>
      <c r="D21" s="163">
        <v>43729</v>
      </c>
      <c r="E21" s="163">
        <v>9867</v>
      </c>
      <c r="F21" s="163">
        <v>41818</v>
      </c>
      <c r="G21" s="163">
        <v>4591</v>
      </c>
      <c r="H21" s="163">
        <v>19597</v>
      </c>
      <c r="I21" s="163">
        <v>16786</v>
      </c>
      <c r="J21" s="163">
        <v>2811</v>
      </c>
      <c r="K21" s="163">
        <v>4320</v>
      </c>
      <c r="L21" s="163">
        <v>26265</v>
      </c>
      <c r="M21" s="163">
        <v>10942</v>
      </c>
      <c r="N21" s="163">
        <v>267</v>
      </c>
      <c r="O21" s="85"/>
      <c r="P21" s="85"/>
      <c r="Q21" s="85"/>
      <c r="R21" s="85"/>
      <c r="S21" s="85"/>
      <c r="T21" s="85"/>
      <c r="U21" s="85"/>
      <c r="V21" s="85"/>
      <c r="W21" s="85"/>
      <c r="X21" s="85"/>
    </row>
    <row r="22" spans="1:24" s="71" customFormat="1" ht="21.6" customHeight="1">
      <c r="A22" s="69">
        <f>IF(B22&lt;&gt;"",COUNTA($B$20:B22),"")</f>
        <v>3</v>
      </c>
      <c r="B22" s="79" t="s">
        <v>626</v>
      </c>
      <c r="C22" s="163">
        <v>366180</v>
      </c>
      <c r="D22" s="163" t="s">
        <v>8</v>
      </c>
      <c r="E22" s="163" t="s">
        <v>8</v>
      </c>
      <c r="F22" s="163" t="s">
        <v>8</v>
      </c>
      <c r="G22" s="163" t="s">
        <v>8</v>
      </c>
      <c r="H22" s="163">
        <v>366180</v>
      </c>
      <c r="I22" s="163">
        <v>310352</v>
      </c>
      <c r="J22" s="163">
        <v>55828</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3614</v>
      </c>
      <c r="D23" s="163">
        <v>88</v>
      </c>
      <c r="E23" s="163">
        <v>41</v>
      </c>
      <c r="F23" s="163">
        <v>17</v>
      </c>
      <c r="G23" s="163" t="s">
        <v>8</v>
      </c>
      <c r="H23" s="163">
        <v>7</v>
      </c>
      <c r="I23" s="163" t="s">
        <v>8</v>
      </c>
      <c r="J23" s="163">
        <v>7</v>
      </c>
      <c r="K23" s="163">
        <v>2</v>
      </c>
      <c r="L23" s="163">
        <v>35</v>
      </c>
      <c r="M23" s="163">
        <v>11</v>
      </c>
      <c r="N23" s="163">
        <v>3413</v>
      </c>
      <c r="O23" s="85"/>
      <c r="P23" s="85"/>
      <c r="Q23" s="85"/>
      <c r="R23" s="85"/>
      <c r="S23" s="85"/>
      <c r="T23" s="85"/>
      <c r="U23" s="85"/>
      <c r="V23" s="85"/>
      <c r="W23" s="85"/>
      <c r="X23" s="85"/>
    </row>
    <row r="24" spans="1:24" s="71" customFormat="1" ht="11.1" customHeight="1">
      <c r="A24" s="69">
        <f>IF(B24&lt;&gt;"",COUNTA($B$20:B24),"")</f>
        <v>5</v>
      </c>
      <c r="B24" s="78" t="s">
        <v>72</v>
      </c>
      <c r="C24" s="163">
        <v>444326</v>
      </c>
      <c r="D24" s="163">
        <v>25112</v>
      </c>
      <c r="E24" s="163">
        <v>5589</v>
      </c>
      <c r="F24" s="163">
        <v>24124</v>
      </c>
      <c r="G24" s="163">
        <v>9119</v>
      </c>
      <c r="H24" s="163">
        <v>180047</v>
      </c>
      <c r="I24" s="163">
        <v>9828</v>
      </c>
      <c r="J24" s="163">
        <v>170219</v>
      </c>
      <c r="K24" s="163">
        <v>5372</v>
      </c>
      <c r="L24" s="163">
        <v>25383</v>
      </c>
      <c r="M24" s="163">
        <v>12987</v>
      </c>
      <c r="N24" s="163">
        <v>156593</v>
      </c>
      <c r="O24" s="85"/>
      <c r="P24" s="85"/>
      <c r="Q24" s="85"/>
      <c r="R24" s="85"/>
      <c r="S24" s="85"/>
      <c r="T24" s="85"/>
      <c r="U24" s="85"/>
      <c r="V24" s="85"/>
      <c r="W24" s="85"/>
      <c r="X24" s="85"/>
    </row>
    <row r="25" spans="1:24" s="71" customFormat="1" ht="11.1" customHeight="1">
      <c r="A25" s="69">
        <f>IF(B25&lt;&gt;"",COUNTA($B$20:B25),"")</f>
        <v>6</v>
      </c>
      <c r="B25" s="78" t="s">
        <v>73</v>
      </c>
      <c r="C25" s="163">
        <v>231219</v>
      </c>
      <c r="D25" s="163">
        <v>14500</v>
      </c>
      <c r="E25" s="163">
        <v>135</v>
      </c>
      <c r="F25" s="163">
        <v>12989</v>
      </c>
      <c r="G25" s="163">
        <v>88</v>
      </c>
      <c r="H25" s="163">
        <v>45985</v>
      </c>
      <c r="I25" s="163">
        <v>112</v>
      </c>
      <c r="J25" s="163">
        <v>45873</v>
      </c>
      <c r="K25" s="163">
        <v>40</v>
      </c>
      <c r="L25" s="163">
        <v>2372</v>
      </c>
      <c r="M25" s="163">
        <v>355</v>
      </c>
      <c r="N25" s="163">
        <v>154755</v>
      </c>
      <c r="O25" s="85"/>
      <c r="P25" s="85"/>
      <c r="Q25" s="85"/>
      <c r="R25" s="85"/>
      <c r="S25" s="85"/>
      <c r="T25" s="85"/>
      <c r="U25" s="85"/>
      <c r="V25" s="85"/>
      <c r="W25" s="85"/>
      <c r="X25" s="85"/>
    </row>
    <row r="26" spans="1:24" s="71" customFormat="1" ht="19.149999999999999" customHeight="1">
      <c r="A26" s="70">
        <f>IF(B26&lt;&gt;"",COUNTA($B$20:B26),"")</f>
        <v>7</v>
      </c>
      <c r="B26" s="80" t="s">
        <v>74</v>
      </c>
      <c r="C26" s="174">
        <v>951963</v>
      </c>
      <c r="D26" s="174">
        <v>130853</v>
      </c>
      <c r="E26" s="174">
        <v>48338</v>
      </c>
      <c r="F26" s="174">
        <v>64168</v>
      </c>
      <c r="G26" s="174">
        <v>25599</v>
      </c>
      <c r="H26" s="174">
        <v>550841</v>
      </c>
      <c r="I26" s="174">
        <v>348794</v>
      </c>
      <c r="J26" s="174">
        <v>202047</v>
      </c>
      <c r="K26" s="174">
        <v>16502</v>
      </c>
      <c r="L26" s="174">
        <v>70808</v>
      </c>
      <c r="M26" s="174">
        <v>39335</v>
      </c>
      <c r="N26" s="174">
        <v>5519</v>
      </c>
      <c r="O26" s="85"/>
      <c r="P26" s="85"/>
      <c r="Q26" s="85"/>
      <c r="R26" s="85"/>
      <c r="S26" s="85"/>
      <c r="T26" s="85"/>
      <c r="U26" s="85"/>
      <c r="V26" s="85"/>
      <c r="W26" s="85"/>
      <c r="X26" s="85"/>
    </row>
    <row r="27" spans="1:24" s="71" customFormat="1" ht="21.6" customHeight="1">
      <c r="A27" s="69">
        <f>IF(B27&lt;&gt;"",COUNTA($B$20:B27),"")</f>
        <v>8</v>
      </c>
      <c r="B27" s="79" t="s">
        <v>75</v>
      </c>
      <c r="C27" s="163">
        <v>140035</v>
      </c>
      <c r="D27" s="163">
        <v>29101</v>
      </c>
      <c r="E27" s="163">
        <v>13571</v>
      </c>
      <c r="F27" s="163">
        <v>23486</v>
      </c>
      <c r="G27" s="163">
        <v>3115</v>
      </c>
      <c r="H27" s="163">
        <v>2507</v>
      </c>
      <c r="I27" s="163">
        <v>15</v>
      </c>
      <c r="J27" s="163">
        <v>2492</v>
      </c>
      <c r="K27" s="163">
        <v>5384</v>
      </c>
      <c r="L27" s="163">
        <v>44001</v>
      </c>
      <c r="M27" s="163">
        <v>18871</v>
      </c>
      <c r="N27" s="163" t="s">
        <v>8</v>
      </c>
      <c r="O27" s="85"/>
      <c r="P27" s="85"/>
      <c r="Q27" s="85"/>
      <c r="R27" s="85"/>
      <c r="S27" s="85"/>
      <c r="T27" s="85"/>
      <c r="U27" s="85"/>
      <c r="V27" s="85"/>
      <c r="W27" s="85"/>
      <c r="X27" s="85"/>
    </row>
    <row r="28" spans="1:24" s="71" customFormat="1" ht="11.1" customHeight="1">
      <c r="A28" s="69">
        <f>IF(B28&lt;&gt;"",COUNTA($B$20:B28),"")</f>
        <v>9</v>
      </c>
      <c r="B28" s="78" t="s">
        <v>76</v>
      </c>
      <c r="C28" s="163">
        <v>87738</v>
      </c>
      <c r="D28" s="163">
        <v>16908</v>
      </c>
      <c r="E28" s="163">
        <v>3706</v>
      </c>
      <c r="F28" s="163">
        <v>17421</v>
      </c>
      <c r="G28" s="163">
        <v>2739</v>
      </c>
      <c r="H28" s="163">
        <v>1985</v>
      </c>
      <c r="I28" s="163" t="s">
        <v>8</v>
      </c>
      <c r="J28" s="163">
        <v>1985</v>
      </c>
      <c r="K28" s="163">
        <v>4406</v>
      </c>
      <c r="L28" s="163">
        <v>36285</v>
      </c>
      <c r="M28" s="163">
        <v>4289</v>
      </c>
      <c r="N28" s="163" t="s">
        <v>8</v>
      </c>
      <c r="O28" s="85"/>
      <c r="P28" s="85"/>
      <c r="Q28" s="85"/>
      <c r="R28" s="85"/>
      <c r="S28" s="85"/>
      <c r="T28" s="85"/>
      <c r="U28" s="85"/>
      <c r="V28" s="85"/>
      <c r="W28" s="85"/>
      <c r="X28" s="85"/>
    </row>
    <row r="29" spans="1:24" s="71" customFormat="1" ht="11.1" customHeight="1">
      <c r="A29" s="69">
        <f>IF(B29&lt;&gt;"",COUNTA($B$20:B29),"")</f>
        <v>10</v>
      </c>
      <c r="B29" s="78" t="s">
        <v>77</v>
      </c>
      <c r="C29" s="163">
        <v>27</v>
      </c>
      <c r="D29" s="163" t="s">
        <v>8</v>
      </c>
      <c r="E29" s="163" t="s">
        <v>8</v>
      </c>
      <c r="F29" s="163" t="s">
        <v>8</v>
      </c>
      <c r="G29" s="163" t="s">
        <v>8</v>
      </c>
      <c r="H29" s="163" t="s">
        <v>8</v>
      </c>
      <c r="I29" s="163" t="s">
        <v>8</v>
      </c>
      <c r="J29" s="163" t="s">
        <v>8</v>
      </c>
      <c r="K29" s="163" t="s">
        <v>8</v>
      </c>
      <c r="L29" s="163" t="s">
        <v>8</v>
      </c>
      <c r="M29" s="163" t="s">
        <v>8</v>
      </c>
      <c r="N29" s="163">
        <v>27</v>
      </c>
      <c r="O29" s="85"/>
      <c r="P29" s="85"/>
      <c r="Q29" s="85"/>
      <c r="R29" s="85"/>
      <c r="S29" s="85"/>
      <c r="T29" s="85"/>
      <c r="U29" s="85"/>
      <c r="V29" s="85"/>
      <c r="W29" s="85"/>
      <c r="X29" s="85"/>
    </row>
    <row r="30" spans="1:24" s="71" customFormat="1" ht="11.1" customHeight="1">
      <c r="A30" s="69">
        <f>IF(B30&lt;&gt;"",COUNTA($B$20:B30),"")</f>
        <v>11</v>
      </c>
      <c r="B30" s="78" t="s">
        <v>78</v>
      </c>
      <c r="C30" s="163">
        <v>9493</v>
      </c>
      <c r="D30" s="163">
        <v>18</v>
      </c>
      <c r="E30" s="163">
        <v>877</v>
      </c>
      <c r="F30" s="163">
        <v>14</v>
      </c>
      <c r="G30" s="163">
        <v>34</v>
      </c>
      <c r="H30" s="163">
        <v>98</v>
      </c>
      <c r="I30" s="163" t="s">
        <v>8</v>
      </c>
      <c r="J30" s="163">
        <v>98</v>
      </c>
      <c r="K30" s="163">
        <v>67</v>
      </c>
      <c r="L30" s="163">
        <v>3102</v>
      </c>
      <c r="M30" s="163">
        <v>4481</v>
      </c>
      <c r="N30" s="163">
        <v>800</v>
      </c>
      <c r="O30" s="85"/>
      <c r="P30" s="85"/>
      <c r="Q30" s="85"/>
      <c r="R30" s="85"/>
      <c r="S30" s="85"/>
      <c r="T30" s="85"/>
      <c r="U30" s="85"/>
      <c r="V30" s="85"/>
      <c r="W30" s="85"/>
      <c r="X30" s="85"/>
    </row>
    <row r="31" spans="1:24" s="71" customFormat="1" ht="11.1" customHeight="1">
      <c r="A31" s="69">
        <f>IF(B31&lt;&gt;"",COUNTA($B$20:B31),"")</f>
        <v>12</v>
      </c>
      <c r="B31" s="78" t="s">
        <v>73</v>
      </c>
      <c r="C31" s="163">
        <v>3417</v>
      </c>
      <c r="D31" s="163">
        <v>117</v>
      </c>
      <c r="E31" s="163">
        <v>1396</v>
      </c>
      <c r="F31" s="163">
        <v>543</v>
      </c>
      <c r="G31" s="163" t="s">
        <v>8</v>
      </c>
      <c r="H31" s="163">
        <v>28</v>
      </c>
      <c r="I31" s="163" t="s">
        <v>8</v>
      </c>
      <c r="J31" s="163">
        <v>28</v>
      </c>
      <c r="K31" s="163" t="s">
        <v>8</v>
      </c>
      <c r="L31" s="163">
        <v>1217</v>
      </c>
      <c r="M31" s="163">
        <v>56</v>
      </c>
      <c r="N31" s="163">
        <v>61</v>
      </c>
      <c r="O31" s="85"/>
      <c r="P31" s="85"/>
      <c r="Q31" s="85"/>
      <c r="R31" s="85"/>
      <c r="S31" s="85"/>
      <c r="T31" s="85"/>
      <c r="U31" s="85"/>
      <c r="V31" s="85"/>
      <c r="W31" s="85"/>
      <c r="X31" s="85"/>
    </row>
    <row r="32" spans="1:24" s="71" customFormat="1" ht="19.149999999999999" customHeight="1">
      <c r="A32" s="70">
        <f>IF(B32&lt;&gt;"",COUNTA($B$20:B32),"")</f>
        <v>13</v>
      </c>
      <c r="B32" s="80" t="s">
        <v>79</v>
      </c>
      <c r="C32" s="174">
        <v>146137</v>
      </c>
      <c r="D32" s="174">
        <v>29002</v>
      </c>
      <c r="E32" s="174">
        <v>13052</v>
      </c>
      <c r="F32" s="174">
        <v>22957</v>
      </c>
      <c r="G32" s="174">
        <v>3149</v>
      </c>
      <c r="H32" s="174">
        <v>2578</v>
      </c>
      <c r="I32" s="174">
        <v>15</v>
      </c>
      <c r="J32" s="174">
        <v>2563</v>
      </c>
      <c r="K32" s="174">
        <v>5451</v>
      </c>
      <c r="L32" s="174">
        <v>45886</v>
      </c>
      <c r="M32" s="174">
        <v>23297</v>
      </c>
      <c r="N32" s="174">
        <v>766</v>
      </c>
      <c r="O32" s="85"/>
      <c r="P32" s="85"/>
      <c r="Q32" s="85"/>
      <c r="R32" s="85"/>
      <c r="S32" s="85"/>
      <c r="T32" s="85"/>
      <c r="U32" s="85"/>
      <c r="V32" s="85"/>
      <c r="W32" s="85"/>
      <c r="X32" s="85"/>
    </row>
    <row r="33" spans="1:24" s="71" customFormat="1" ht="19.149999999999999" customHeight="1">
      <c r="A33" s="70">
        <f>IF(B33&lt;&gt;"",COUNTA($B$20:B33),"")</f>
        <v>14</v>
      </c>
      <c r="B33" s="80" t="s">
        <v>80</v>
      </c>
      <c r="C33" s="174">
        <v>1098101</v>
      </c>
      <c r="D33" s="174">
        <v>159856</v>
      </c>
      <c r="E33" s="174">
        <v>61390</v>
      </c>
      <c r="F33" s="174">
        <v>87125</v>
      </c>
      <c r="G33" s="174">
        <v>28748</v>
      </c>
      <c r="H33" s="174">
        <v>553419</v>
      </c>
      <c r="I33" s="174">
        <v>348809</v>
      </c>
      <c r="J33" s="174">
        <v>204610</v>
      </c>
      <c r="K33" s="174">
        <v>21953</v>
      </c>
      <c r="L33" s="174">
        <v>116694</v>
      </c>
      <c r="M33" s="174">
        <v>62632</v>
      </c>
      <c r="N33" s="174">
        <v>6285</v>
      </c>
      <c r="O33" s="85"/>
      <c r="P33" s="85"/>
      <c r="Q33" s="85"/>
      <c r="R33" s="85"/>
      <c r="S33" s="85"/>
      <c r="T33" s="85"/>
      <c r="U33" s="85"/>
      <c r="V33" s="85"/>
      <c r="W33" s="85"/>
      <c r="X33" s="85"/>
    </row>
    <row r="34" spans="1:24" s="71" customFormat="1" ht="11.1" customHeight="1">
      <c r="A34" s="69">
        <f>IF(B34&lt;&gt;"",COUNTA($B$20:B34),"")</f>
        <v>15</v>
      </c>
      <c r="B34" s="78" t="s">
        <v>81</v>
      </c>
      <c r="C34" s="163">
        <v>236972</v>
      </c>
      <c r="D34" s="163" t="s">
        <v>8</v>
      </c>
      <c r="E34" s="163" t="s">
        <v>8</v>
      </c>
      <c r="F34" s="163" t="s">
        <v>8</v>
      </c>
      <c r="G34" s="163" t="s">
        <v>8</v>
      </c>
      <c r="H34" s="163" t="s">
        <v>8</v>
      </c>
      <c r="I34" s="163" t="s">
        <v>8</v>
      </c>
      <c r="J34" s="163" t="s">
        <v>8</v>
      </c>
      <c r="K34" s="163" t="s">
        <v>8</v>
      </c>
      <c r="L34" s="163" t="s">
        <v>8</v>
      </c>
      <c r="M34" s="163" t="s">
        <v>8</v>
      </c>
      <c r="N34" s="163">
        <v>236972</v>
      </c>
      <c r="O34" s="85"/>
      <c r="P34" s="85"/>
      <c r="Q34" s="85"/>
      <c r="R34" s="85"/>
      <c r="S34" s="85"/>
      <c r="T34" s="85"/>
      <c r="U34" s="85"/>
      <c r="V34" s="85"/>
      <c r="W34" s="85"/>
      <c r="X34" s="85"/>
    </row>
    <row r="35" spans="1:24" s="71" customFormat="1" ht="11.1" customHeight="1">
      <c r="A35" s="69">
        <f>IF(B35&lt;&gt;"",COUNTA($B$20:B35),"")</f>
        <v>16</v>
      </c>
      <c r="B35" s="78" t="s">
        <v>82</v>
      </c>
      <c r="C35" s="163">
        <v>78844</v>
      </c>
      <c r="D35" s="163" t="s">
        <v>8</v>
      </c>
      <c r="E35" s="163" t="s">
        <v>8</v>
      </c>
      <c r="F35" s="163" t="s">
        <v>8</v>
      </c>
      <c r="G35" s="163" t="s">
        <v>8</v>
      </c>
      <c r="H35" s="163" t="s">
        <v>8</v>
      </c>
      <c r="I35" s="163" t="s">
        <v>8</v>
      </c>
      <c r="J35" s="163" t="s">
        <v>8</v>
      </c>
      <c r="K35" s="163" t="s">
        <v>8</v>
      </c>
      <c r="L35" s="163" t="s">
        <v>8</v>
      </c>
      <c r="M35" s="163" t="s">
        <v>8</v>
      </c>
      <c r="N35" s="163">
        <v>78844</v>
      </c>
      <c r="O35" s="85"/>
      <c r="P35" s="85"/>
      <c r="Q35" s="85"/>
      <c r="R35" s="85"/>
      <c r="S35" s="85"/>
      <c r="T35" s="85"/>
      <c r="U35" s="85"/>
      <c r="V35" s="85"/>
      <c r="W35" s="85"/>
      <c r="X35" s="85"/>
    </row>
    <row r="36" spans="1:24" s="71" customFormat="1" ht="11.1" customHeight="1">
      <c r="A36" s="69">
        <f>IF(B36&lt;&gt;"",COUNTA($B$20:B36),"")</f>
        <v>17</v>
      </c>
      <c r="B36" s="78" t="s">
        <v>98</v>
      </c>
      <c r="C36" s="163">
        <v>100198</v>
      </c>
      <c r="D36" s="163" t="s">
        <v>8</v>
      </c>
      <c r="E36" s="163" t="s">
        <v>8</v>
      </c>
      <c r="F36" s="163" t="s">
        <v>8</v>
      </c>
      <c r="G36" s="163" t="s">
        <v>8</v>
      </c>
      <c r="H36" s="163" t="s">
        <v>8</v>
      </c>
      <c r="I36" s="163" t="s">
        <v>8</v>
      </c>
      <c r="J36" s="163" t="s">
        <v>8</v>
      </c>
      <c r="K36" s="163" t="s">
        <v>8</v>
      </c>
      <c r="L36" s="163" t="s">
        <v>8</v>
      </c>
      <c r="M36" s="163" t="s">
        <v>8</v>
      </c>
      <c r="N36" s="163">
        <v>100198</v>
      </c>
      <c r="O36" s="85"/>
      <c r="P36" s="85"/>
      <c r="Q36" s="85"/>
      <c r="R36" s="85"/>
      <c r="S36" s="85"/>
      <c r="T36" s="85"/>
      <c r="U36" s="85"/>
      <c r="V36" s="85"/>
      <c r="W36" s="85"/>
      <c r="X36" s="85"/>
    </row>
    <row r="37" spans="1:24" s="71" customFormat="1" ht="11.1" customHeight="1">
      <c r="A37" s="69">
        <f>IF(B37&lt;&gt;"",COUNTA($B$20:B37),"")</f>
        <v>18</v>
      </c>
      <c r="B37" s="78" t="s">
        <v>99</v>
      </c>
      <c r="C37" s="163">
        <v>31739</v>
      </c>
      <c r="D37" s="163" t="s">
        <v>8</v>
      </c>
      <c r="E37" s="163" t="s">
        <v>8</v>
      </c>
      <c r="F37" s="163" t="s">
        <v>8</v>
      </c>
      <c r="G37" s="163" t="s">
        <v>8</v>
      </c>
      <c r="H37" s="163" t="s">
        <v>8</v>
      </c>
      <c r="I37" s="163" t="s">
        <v>8</v>
      </c>
      <c r="J37" s="163" t="s">
        <v>8</v>
      </c>
      <c r="K37" s="163" t="s">
        <v>8</v>
      </c>
      <c r="L37" s="163" t="s">
        <v>8</v>
      </c>
      <c r="M37" s="163" t="s">
        <v>8</v>
      </c>
      <c r="N37" s="163">
        <v>31739</v>
      </c>
      <c r="O37" s="85"/>
      <c r="P37" s="85"/>
      <c r="Q37" s="85"/>
      <c r="R37" s="85"/>
      <c r="S37" s="85"/>
      <c r="T37" s="85"/>
      <c r="U37" s="85"/>
      <c r="V37" s="85"/>
      <c r="W37" s="85"/>
      <c r="X37" s="85"/>
    </row>
    <row r="38" spans="1:24" s="71" customFormat="1" ht="11.1" customHeight="1">
      <c r="A38" s="69">
        <f>IF(B38&lt;&gt;"",COUNTA($B$20:B38),"")</f>
        <v>19</v>
      </c>
      <c r="B38" s="78" t="s">
        <v>26</v>
      </c>
      <c r="C38" s="163">
        <v>140697</v>
      </c>
      <c r="D38" s="163" t="s">
        <v>8</v>
      </c>
      <c r="E38" s="163" t="s">
        <v>8</v>
      </c>
      <c r="F38" s="163" t="s">
        <v>8</v>
      </c>
      <c r="G38" s="163" t="s">
        <v>8</v>
      </c>
      <c r="H38" s="163" t="s">
        <v>8</v>
      </c>
      <c r="I38" s="163" t="s">
        <v>8</v>
      </c>
      <c r="J38" s="163" t="s">
        <v>8</v>
      </c>
      <c r="K38" s="163" t="s">
        <v>8</v>
      </c>
      <c r="L38" s="163" t="s">
        <v>8</v>
      </c>
      <c r="M38" s="163" t="s">
        <v>8</v>
      </c>
      <c r="N38" s="163">
        <v>140697</v>
      </c>
      <c r="O38" s="85"/>
      <c r="P38" s="85"/>
      <c r="Q38" s="85"/>
      <c r="R38" s="85"/>
      <c r="S38" s="85"/>
      <c r="T38" s="85"/>
      <c r="U38" s="85"/>
      <c r="V38" s="85"/>
      <c r="W38" s="85"/>
      <c r="X38" s="85"/>
    </row>
    <row r="39" spans="1:24" s="71" customFormat="1" ht="21.6" customHeight="1">
      <c r="A39" s="69">
        <f>IF(B39&lt;&gt;"",COUNTA($B$20:B39),"")</f>
        <v>20</v>
      </c>
      <c r="B39" s="79" t="s">
        <v>83</v>
      </c>
      <c r="C39" s="163">
        <v>47193</v>
      </c>
      <c r="D39" s="163" t="s">
        <v>8</v>
      </c>
      <c r="E39" s="163" t="s">
        <v>8</v>
      </c>
      <c r="F39" s="163" t="s">
        <v>8</v>
      </c>
      <c r="G39" s="163" t="s">
        <v>8</v>
      </c>
      <c r="H39" s="163" t="s">
        <v>8</v>
      </c>
      <c r="I39" s="163" t="s">
        <v>8</v>
      </c>
      <c r="J39" s="163" t="s">
        <v>8</v>
      </c>
      <c r="K39" s="163" t="s">
        <v>8</v>
      </c>
      <c r="L39" s="163" t="s">
        <v>8</v>
      </c>
      <c r="M39" s="163" t="s">
        <v>8</v>
      </c>
      <c r="N39" s="163">
        <v>47193</v>
      </c>
      <c r="O39" s="85"/>
      <c r="P39" s="85"/>
      <c r="Q39" s="85"/>
      <c r="R39" s="85"/>
      <c r="S39" s="85"/>
      <c r="T39" s="85"/>
      <c r="U39" s="85"/>
      <c r="V39" s="85"/>
      <c r="W39" s="85"/>
      <c r="X39" s="85"/>
    </row>
    <row r="40" spans="1:24" s="71" customFormat="1" ht="21.6" customHeight="1">
      <c r="A40" s="69">
        <f>IF(B40&lt;&gt;"",COUNTA($B$20:B40),"")</f>
        <v>21</v>
      </c>
      <c r="B40" s="79" t="s">
        <v>84</v>
      </c>
      <c r="C40" s="163">
        <v>95726</v>
      </c>
      <c r="D40" s="163">
        <v>210</v>
      </c>
      <c r="E40" s="163">
        <v>433</v>
      </c>
      <c r="F40" s="163">
        <v>1314</v>
      </c>
      <c r="G40" s="163">
        <v>1151</v>
      </c>
      <c r="H40" s="163">
        <v>75412</v>
      </c>
      <c r="I40" s="163">
        <v>2932</v>
      </c>
      <c r="J40" s="163">
        <v>72480</v>
      </c>
      <c r="K40" s="163">
        <v>1069</v>
      </c>
      <c r="L40" s="163">
        <v>15632</v>
      </c>
      <c r="M40" s="163">
        <v>506</v>
      </c>
      <c r="N40" s="163" t="s">
        <v>8</v>
      </c>
      <c r="O40" s="85"/>
      <c r="P40" s="85"/>
      <c r="Q40" s="85"/>
      <c r="R40" s="85"/>
      <c r="S40" s="85"/>
      <c r="T40" s="85"/>
      <c r="U40" s="85"/>
      <c r="V40" s="85"/>
      <c r="W40" s="85"/>
      <c r="X40" s="85"/>
    </row>
    <row r="41" spans="1:24" s="71" customFormat="1" ht="21.6" customHeight="1">
      <c r="A41" s="69">
        <f>IF(B41&lt;&gt;"",COUNTA($B$20:B41),"")</f>
        <v>22</v>
      </c>
      <c r="B41" s="79" t="s">
        <v>85</v>
      </c>
      <c r="C41" s="163">
        <v>130990</v>
      </c>
      <c r="D41" s="163">
        <v>89</v>
      </c>
      <c r="E41" s="163">
        <v>58</v>
      </c>
      <c r="F41" s="163">
        <v>826</v>
      </c>
      <c r="G41" s="163">
        <v>1148</v>
      </c>
      <c r="H41" s="163">
        <v>127308</v>
      </c>
      <c r="I41" s="163">
        <v>127046</v>
      </c>
      <c r="J41" s="163">
        <v>262</v>
      </c>
      <c r="K41" s="163">
        <v>12</v>
      </c>
      <c r="L41" s="163">
        <v>518</v>
      </c>
      <c r="M41" s="163">
        <v>1030</v>
      </c>
      <c r="N41" s="163" t="s">
        <v>8</v>
      </c>
      <c r="O41" s="85"/>
      <c r="P41" s="85"/>
      <c r="Q41" s="85"/>
      <c r="R41" s="85"/>
      <c r="S41" s="85"/>
      <c r="T41" s="85"/>
      <c r="U41" s="85"/>
      <c r="V41" s="85"/>
      <c r="W41" s="85"/>
      <c r="X41" s="85"/>
    </row>
    <row r="42" spans="1:24" s="71" customFormat="1" ht="11.1" customHeight="1">
      <c r="A42" s="69">
        <f>IF(B42&lt;&gt;"",COUNTA($B$20:B42),"")</f>
        <v>23</v>
      </c>
      <c r="B42" s="78" t="s">
        <v>86</v>
      </c>
      <c r="C42" s="163">
        <v>33300</v>
      </c>
      <c r="D42" s="163">
        <v>928</v>
      </c>
      <c r="E42" s="163">
        <v>7589</v>
      </c>
      <c r="F42" s="163">
        <v>751</v>
      </c>
      <c r="G42" s="163">
        <v>634</v>
      </c>
      <c r="H42" s="163">
        <v>137</v>
      </c>
      <c r="I42" s="163">
        <v>30</v>
      </c>
      <c r="J42" s="163">
        <v>107</v>
      </c>
      <c r="K42" s="163">
        <v>1162</v>
      </c>
      <c r="L42" s="163">
        <v>9640</v>
      </c>
      <c r="M42" s="163">
        <v>12460</v>
      </c>
      <c r="N42" s="163" t="s">
        <v>8</v>
      </c>
      <c r="O42" s="85"/>
      <c r="P42" s="85"/>
      <c r="Q42" s="85"/>
      <c r="R42" s="85"/>
      <c r="S42" s="85"/>
      <c r="T42" s="85"/>
      <c r="U42" s="85"/>
      <c r="V42" s="85"/>
      <c r="W42" s="85"/>
      <c r="X42" s="85"/>
    </row>
    <row r="43" spans="1:24" s="71" customFormat="1" ht="11.1" customHeight="1">
      <c r="A43" s="69">
        <f>IF(B43&lt;&gt;"",COUNTA($B$20:B43),"")</f>
        <v>24</v>
      </c>
      <c r="B43" s="78" t="s">
        <v>87</v>
      </c>
      <c r="C43" s="163">
        <v>490400</v>
      </c>
      <c r="D43" s="163">
        <v>47937</v>
      </c>
      <c r="E43" s="163">
        <v>14052</v>
      </c>
      <c r="F43" s="163">
        <v>15862</v>
      </c>
      <c r="G43" s="163">
        <v>4751</v>
      </c>
      <c r="H43" s="163">
        <v>223498</v>
      </c>
      <c r="I43" s="163">
        <v>168861</v>
      </c>
      <c r="J43" s="163">
        <v>54638</v>
      </c>
      <c r="K43" s="163">
        <v>1740</v>
      </c>
      <c r="L43" s="163">
        <v>6903</v>
      </c>
      <c r="M43" s="163">
        <v>14031</v>
      </c>
      <c r="N43" s="163">
        <v>161626</v>
      </c>
      <c r="O43" s="85"/>
      <c r="P43" s="85"/>
      <c r="Q43" s="85"/>
      <c r="R43" s="85"/>
      <c r="S43" s="85"/>
      <c r="T43" s="85"/>
      <c r="U43" s="85"/>
      <c r="V43" s="85"/>
      <c r="W43" s="85"/>
      <c r="X43" s="85"/>
    </row>
    <row r="44" spans="1:24" s="71" customFormat="1" ht="11.1" customHeight="1">
      <c r="A44" s="69">
        <f>IF(B44&lt;&gt;"",COUNTA($B$20:B44),"")</f>
        <v>25</v>
      </c>
      <c r="B44" s="78" t="s">
        <v>73</v>
      </c>
      <c r="C44" s="163">
        <v>231219</v>
      </c>
      <c r="D44" s="163">
        <v>14500</v>
      </c>
      <c r="E44" s="163">
        <v>135</v>
      </c>
      <c r="F44" s="163">
        <v>12989</v>
      </c>
      <c r="G44" s="163">
        <v>88</v>
      </c>
      <c r="H44" s="163">
        <v>45985</v>
      </c>
      <c r="I44" s="163">
        <v>112</v>
      </c>
      <c r="J44" s="163">
        <v>45873</v>
      </c>
      <c r="K44" s="163">
        <v>40</v>
      </c>
      <c r="L44" s="163">
        <v>2372</v>
      </c>
      <c r="M44" s="163">
        <v>355</v>
      </c>
      <c r="N44" s="163">
        <v>154755</v>
      </c>
      <c r="O44" s="85"/>
      <c r="P44" s="85"/>
      <c r="Q44" s="85"/>
      <c r="R44" s="85"/>
      <c r="S44" s="85"/>
      <c r="T44" s="85"/>
      <c r="U44" s="85"/>
      <c r="V44" s="85"/>
      <c r="W44" s="85"/>
      <c r="X44" s="85"/>
    </row>
    <row r="45" spans="1:24" s="71" customFormat="1" ht="19.149999999999999" customHeight="1">
      <c r="A45" s="70">
        <f>IF(B45&lt;&gt;"",COUNTA($B$20:B45),"")</f>
        <v>26</v>
      </c>
      <c r="B45" s="80" t="s">
        <v>88</v>
      </c>
      <c r="C45" s="174">
        <v>944059</v>
      </c>
      <c r="D45" s="174">
        <v>34664</v>
      </c>
      <c r="E45" s="174">
        <v>21997</v>
      </c>
      <c r="F45" s="174">
        <v>5764</v>
      </c>
      <c r="G45" s="174">
        <v>7597</v>
      </c>
      <c r="H45" s="174">
        <v>380371</v>
      </c>
      <c r="I45" s="174">
        <v>298756</v>
      </c>
      <c r="J45" s="174">
        <v>81615</v>
      </c>
      <c r="K45" s="174">
        <v>3944</v>
      </c>
      <c r="L45" s="174">
        <v>30320</v>
      </c>
      <c r="M45" s="174">
        <v>27670</v>
      </c>
      <c r="N45" s="174">
        <v>431732</v>
      </c>
      <c r="O45" s="85"/>
      <c r="P45" s="85"/>
      <c r="Q45" s="85"/>
      <c r="R45" s="85"/>
      <c r="S45" s="85"/>
      <c r="T45" s="85"/>
      <c r="U45" s="85"/>
      <c r="V45" s="85"/>
      <c r="W45" s="85"/>
      <c r="X45" s="85"/>
    </row>
    <row r="46" spans="1:24" s="87" customFormat="1" ht="11.1" customHeight="1">
      <c r="A46" s="69">
        <f>IF(B46&lt;&gt;"",COUNTA($B$20:B46),"")</f>
        <v>27</v>
      </c>
      <c r="B46" s="78" t="s">
        <v>89</v>
      </c>
      <c r="C46" s="163">
        <v>87914</v>
      </c>
      <c r="D46" s="163">
        <v>7875</v>
      </c>
      <c r="E46" s="163">
        <v>5561</v>
      </c>
      <c r="F46" s="163">
        <v>20169</v>
      </c>
      <c r="G46" s="163">
        <v>5211</v>
      </c>
      <c r="H46" s="163">
        <v>439</v>
      </c>
      <c r="I46" s="163" t="s">
        <v>8</v>
      </c>
      <c r="J46" s="163">
        <v>439</v>
      </c>
      <c r="K46" s="163" t="s">
        <v>8</v>
      </c>
      <c r="L46" s="163">
        <v>17229</v>
      </c>
      <c r="M46" s="163">
        <v>14362</v>
      </c>
      <c r="N46" s="163">
        <v>17070</v>
      </c>
      <c r="O46" s="86"/>
      <c r="P46" s="86"/>
      <c r="Q46" s="86"/>
      <c r="R46" s="86"/>
      <c r="S46" s="86"/>
      <c r="T46" s="86"/>
      <c r="U46" s="86"/>
      <c r="V46" s="86"/>
      <c r="W46" s="86"/>
      <c r="X46" s="86"/>
    </row>
    <row r="47" spans="1:24"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row>
    <row r="48" spans="1:24" s="87" customFormat="1" ht="11.1" customHeight="1">
      <c r="A48" s="69">
        <f>IF(B48&lt;&gt;"",COUNTA($B$20:B48),"")</f>
        <v>29</v>
      </c>
      <c r="B48" s="78" t="s">
        <v>91</v>
      </c>
      <c r="C48" s="163">
        <v>33928</v>
      </c>
      <c r="D48" s="163">
        <v>7109</v>
      </c>
      <c r="E48" s="163">
        <v>1661</v>
      </c>
      <c r="F48" s="163">
        <v>2679</v>
      </c>
      <c r="G48" s="163">
        <v>15</v>
      </c>
      <c r="H48" s="163">
        <v>61</v>
      </c>
      <c r="I48" s="163">
        <v>5</v>
      </c>
      <c r="J48" s="163">
        <v>56</v>
      </c>
      <c r="K48" s="163">
        <v>1622</v>
      </c>
      <c r="L48" s="163">
        <v>11407</v>
      </c>
      <c r="M48" s="163">
        <v>5726</v>
      </c>
      <c r="N48" s="163">
        <v>3648</v>
      </c>
      <c r="O48" s="86"/>
      <c r="P48" s="86"/>
      <c r="Q48" s="86"/>
      <c r="R48" s="86"/>
      <c r="S48" s="86"/>
      <c r="T48" s="86"/>
      <c r="U48" s="86"/>
      <c r="V48" s="86"/>
      <c r="W48" s="86"/>
      <c r="X48" s="86"/>
    </row>
    <row r="49" spans="1:24" s="87" customFormat="1" ht="11.1" customHeight="1">
      <c r="A49" s="69">
        <f>IF(B49&lt;&gt;"",COUNTA($B$20:B49),"")</f>
        <v>30</v>
      </c>
      <c r="B49" s="78" t="s">
        <v>73</v>
      </c>
      <c r="C49" s="163">
        <v>3417</v>
      </c>
      <c r="D49" s="163">
        <v>117</v>
      </c>
      <c r="E49" s="163">
        <v>1396</v>
      </c>
      <c r="F49" s="163">
        <v>543</v>
      </c>
      <c r="G49" s="163" t="s">
        <v>8</v>
      </c>
      <c r="H49" s="163">
        <v>28</v>
      </c>
      <c r="I49" s="163" t="s">
        <v>8</v>
      </c>
      <c r="J49" s="163">
        <v>28</v>
      </c>
      <c r="K49" s="163" t="s">
        <v>8</v>
      </c>
      <c r="L49" s="163">
        <v>1217</v>
      </c>
      <c r="M49" s="163">
        <v>56</v>
      </c>
      <c r="N49" s="163">
        <v>61</v>
      </c>
      <c r="O49" s="86"/>
      <c r="P49" s="86"/>
      <c r="Q49" s="86"/>
      <c r="R49" s="86"/>
      <c r="S49" s="86"/>
      <c r="T49" s="86"/>
      <c r="U49" s="86"/>
      <c r="V49" s="86"/>
      <c r="W49" s="86"/>
      <c r="X49" s="86"/>
    </row>
    <row r="50" spans="1:24" s="71" customFormat="1" ht="19.149999999999999" customHeight="1">
      <c r="A50" s="70">
        <f>IF(B50&lt;&gt;"",COUNTA($B$20:B50),"")</f>
        <v>31</v>
      </c>
      <c r="B50" s="80" t="s">
        <v>92</v>
      </c>
      <c r="C50" s="174">
        <v>118424</v>
      </c>
      <c r="D50" s="174">
        <v>14867</v>
      </c>
      <c r="E50" s="174">
        <v>5825</v>
      </c>
      <c r="F50" s="174">
        <v>22305</v>
      </c>
      <c r="G50" s="174">
        <v>5226</v>
      </c>
      <c r="H50" s="174">
        <v>472</v>
      </c>
      <c r="I50" s="174">
        <v>5</v>
      </c>
      <c r="J50" s="174">
        <v>467</v>
      </c>
      <c r="K50" s="174">
        <v>1622</v>
      </c>
      <c r="L50" s="174">
        <v>27418</v>
      </c>
      <c r="M50" s="174">
        <v>20032</v>
      </c>
      <c r="N50" s="174">
        <v>20657</v>
      </c>
      <c r="O50" s="85"/>
      <c r="P50" s="85"/>
      <c r="Q50" s="85"/>
      <c r="R50" s="85"/>
      <c r="S50" s="85"/>
      <c r="T50" s="85"/>
      <c r="U50" s="85"/>
      <c r="V50" s="85"/>
      <c r="W50" s="85"/>
      <c r="X50" s="85"/>
    </row>
    <row r="51" spans="1:24" s="71" customFormat="1" ht="19.149999999999999" customHeight="1">
      <c r="A51" s="70">
        <f>IF(B51&lt;&gt;"",COUNTA($B$20:B51),"")</f>
        <v>32</v>
      </c>
      <c r="B51" s="80" t="s">
        <v>93</v>
      </c>
      <c r="C51" s="174">
        <v>1062483</v>
      </c>
      <c r="D51" s="174">
        <v>49531</v>
      </c>
      <c r="E51" s="174">
        <v>27822</v>
      </c>
      <c r="F51" s="174">
        <v>28069</v>
      </c>
      <c r="G51" s="174">
        <v>12823</v>
      </c>
      <c r="H51" s="174">
        <v>380843</v>
      </c>
      <c r="I51" s="174">
        <v>298761</v>
      </c>
      <c r="J51" s="174">
        <v>82082</v>
      </c>
      <c r="K51" s="174">
        <v>5566</v>
      </c>
      <c r="L51" s="174">
        <v>57739</v>
      </c>
      <c r="M51" s="174">
        <v>47702</v>
      </c>
      <c r="N51" s="174">
        <v>452390</v>
      </c>
      <c r="O51" s="85"/>
      <c r="P51" s="85"/>
      <c r="Q51" s="85"/>
      <c r="R51" s="85"/>
      <c r="S51" s="85"/>
      <c r="T51" s="85"/>
      <c r="U51" s="85"/>
      <c r="V51" s="85"/>
      <c r="W51" s="85"/>
      <c r="X51" s="85"/>
    </row>
    <row r="52" spans="1:24" s="71" customFormat="1" ht="19.149999999999999" customHeight="1">
      <c r="A52" s="70">
        <f>IF(B52&lt;&gt;"",COUNTA($B$20:B52),"")</f>
        <v>33</v>
      </c>
      <c r="B52" s="80" t="s">
        <v>94</v>
      </c>
      <c r="C52" s="174">
        <v>-35617</v>
      </c>
      <c r="D52" s="174">
        <v>-110325</v>
      </c>
      <c r="E52" s="174">
        <v>-33567</v>
      </c>
      <c r="F52" s="174">
        <v>-59056</v>
      </c>
      <c r="G52" s="174">
        <v>-15925</v>
      </c>
      <c r="H52" s="174">
        <v>-172576</v>
      </c>
      <c r="I52" s="174">
        <v>-50048</v>
      </c>
      <c r="J52" s="174">
        <v>-122528</v>
      </c>
      <c r="K52" s="174">
        <v>-16387</v>
      </c>
      <c r="L52" s="174">
        <v>-58955</v>
      </c>
      <c r="M52" s="174">
        <v>-14930</v>
      </c>
      <c r="N52" s="174">
        <v>446105</v>
      </c>
      <c r="O52" s="85"/>
      <c r="P52" s="85"/>
      <c r="Q52" s="85"/>
      <c r="R52" s="85"/>
      <c r="S52" s="85"/>
      <c r="T52" s="85"/>
      <c r="U52" s="85"/>
      <c r="V52" s="85"/>
      <c r="W52" s="85"/>
      <c r="X52" s="85"/>
    </row>
    <row r="53" spans="1:24" s="87" customFormat="1" ht="24.95" customHeight="1">
      <c r="A53" s="69">
        <f>IF(B53&lt;&gt;"",COUNTA($B$20:B53),"")</f>
        <v>34</v>
      </c>
      <c r="B53" s="81" t="s">
        <v>95</v>
      </c>
      <c r="C53" s="173">
        <v>-7904</v>
      </c>
      <c r="D53" s="173">
        <v>-96190</v>
      </c>
      <c r="E53" s="173">
        <v>-26341</v>
      </c>
      <c r="F53" s="173">
        <v>-58404</v>
      </c>
      <c r="G53" s="173">
        <v>-18002</v>
      </c>
      <c r="H53" s="173">
        <v>-170470</v>
      </c>
      <c r="I53" s="173">
        <v>-50038</v>
      </c>
      <c r="J53" s="173">
        <v>-120432</v>
      </c>
      <c r="K53" s="173">
        <v>-12558</v>
      </c>
      <c r="L53" s="173">
        <v>-40487</v>
      </c>
      <c r="M53" s="173">
        <v>-11665</v>
      </c>
      <c r="N53" s="173">
        <v>426213</v>
      </c>
      <c r="O53" s="86"/>
      <c r="P53" s="86"/>
      <c r="Q53" s="86"/>
      <c r="R53" s="86"/>
      <c r="S53" s="86"/>
      <c r="T53" s="86"/>
      <c r="U53" s="86"/>
      <c r="V53" s="86"/>
      <c r="W53" s="86"/>
      <c r="X53" s="86"/>
    </row>
    <row r="54" spans="1:24" s="87" customFormat="1" ht="15" customHeight="1">
      <c r="A54" s="69">
        <f>IF(B54&lt;&gt;"",COUNTA($B$20:B54),"")</f>
        <v>35</v>
      </c>
      <c r="B54" s="78" t="s">
        <v>96</v>
      </c>
      <c r="C54" s="163">
        <v>16897</v>
      </c>
      <c r="D54" s="163">
        <v>2503</v>
      </c>
      <c r="E54" s="163" t="s">
        <v>8</v>
      </c>
      <c r="F54" s="163">
        <v>668</v>
      </c>
      <c r="G54" s="163" t="s">
        <v>8</v>
      </c>
      <c r="H54" s="163" t="s">
        <v>8</v>
      </c>
      <c r="I54" s="163" t="s">
        <v>8</v>
      </c>
      <c r="J54" s="163" t="s">
        <v>8</v>
      </c>
      <c r="K54" s="163" t="s">
        <v>8</v>
      </c>
      <c r="L54" s="163">
        <v>100</v>
      </c>
      <c r="M54" s="163" t="s">
        <v>8</v>
      </c>
      <c r="N54" s="163">
        <v>13626</v>
      </c>
      <c r="O54" s="86"/>
      <c r="P54" s="86"/>
      <c r="Q54" s="86"/>
      <c r="R54" s="86"/>
      <c r="S54" s="86"/>
      <c r="T54" s="86"/>
      <c r="U54" s="86"/>
      <c r="V54" s="86"/>
      <c r="W54" s="86"/>
      <c r="X54" s="86"/>
    </row>
    <row r="55" spans="1:24" ht="11.1" customHeight="1">
      <c r="A55" s="69">
        <f>IF(B55&lt;&gt;"",COUNTA($B$20:B55),"")</f>
        <v>36</v>
      </c>
      <c r="B55" s="78" t="s">
        <v>97</v>
      </c>
      <c r="C55" s="163">
        <v>19294</v>
      </c>
      <c r="D55" s="163">
        <v>904</v>
      </c>
      <c r="E55" s="163">
        <v>116</v>
      </c>
      <c r="F55" s="163">
        <v>247</v>
      </c>
      <c r="G55" s="163" t="s">
        <v>8</v>
      </c>
      <c r="H55" s="163">
        <v>81</v>
      </c>
      <c r="I55" s="163" t="s">
        <v>8</v>
      </c>
      <c r="J55" s="163">
        <v>81</v>
      </c>
      <c r="K55" s="163">
        <v>103</v>
      </c>
      <c r="L55" s="163">
        <v>229</v>
      </c>
      <c r="M55" s="163">
        <v>140</v>
      </c>
      <c r="N55" s="163">
        <v>17475</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961.54</v>
      </c>
      <c r="D57" s="170">
        <v>353.86</v>
      </c>
      <c r="E57" s="170">
        <v>152.69</v>
      </c>
      <c r="F57" s="170">
        <v>51.85</v>
      </c>
      <c r="G57" s="170">
        <v>55.46</v>
      </c>
      <c r="H57" s="170">
        <v>143.51</v>
      </c>
      <c r="I57" s="170">
        <v>55.28</v>
      </c>
      <c r="J57" s="170">
        <v>88.23</v>
      </c>
      <c r="K57" s="170">
        <v>31.71</v>
      </c>
      <c r="L57" s="170">
        <v>99.53</v>
      </c>
      <c r="M57" s="170">
        <v>72.930000000000007</v>
      </c>
      <c r="N57" s="170" t="s">
        <v>8</v>
      </c>
      <c r="O57" s="85"/>
      <c r="P57" s="85"/>
      <c r="Q57" s="85"/>
      <c r="R57" s="85"/>
      <c r="S57" s="85"/>
      <c r="T57" s="85"/>
      <c r="U57" s="85"/>
      <c r="V57" s="85"/>
      <c r="W57" s="85"/>
      <c r="X57" s="85"/>
    </row>
    <row r="58" spans="1:24" s="71" customFormat="1" ht="11.1" customHeight="1">
      <c r="A58" s="69">
        <f>IF(B58&lt;&gt;"",COUNTA($B$20:B58),"")</f>
        <v>38</v>
      </c>
      <c r="B58" s="78" t="s">
        <v>70</v>
      </c>
      <c r="C58" s="170">
        <v>747.3</v>
      </c>
      <c r="D58" s="170">
        <v>202.47</v>
      </c>
      <c r="E58" s="170">
        <v>45.69</v>
      </c>
      <c r="F58" s="170">
        <v>193.63</v>
      </c>
      <c r="G58" s="170">
        <v>21.26</v>
      </c>
      <c r="H58" s="170">
        <v>90.74</v>
      </c>
      <c r="I58" s="170">
        <v>77.72</v>
      </c>
      <c r="J58" s="170">
        <v>13.01</v>
      </c>
      <c r="K58" s="170">
        <v>20</v>
      </c>
      <c r="L58" s="170">
        <v>121.61</v>
      </c>
      <c r="M58" s="170">
        <v>50.66</v>
      </c>
      <c r="N58" s="170">
        <v>1.24</v>
      </c>
      <c r="O58" s="85"/>
      <c r="P58" s="85"/>
      <c r="Q58" s="85"/>
      <c r="R58" s="85"/>
      <c r="S58" s="85"/>
      <c r="T58" s="85"/>
      <c r="U58" s="85"/>
      <c r="V58" s="85"/>
      <c r="W58" s="85"/>
      <c r="X58" s="85"/>
    </row>
    <row r="59" spans="1:24" s="71" customFormat="1" ht="21.6" customHeight="1">
      <c r="A59" s="69">
        <f>IF(B59&lt;&gt;"",COUNTA($B$20:B59),"")</f>
        <v>39</v>
      </c>
      <c r="B59" s="79" t="s">
        <v>626</v>
      </c>
      <c r="C59" s="170">
        <v>1695.5</v>
      </c>
      <c r="D59" s="170" t="s">
        <v>8</v>
      </c>
      <c r="E59" s="170" t="s">
        <v>8</v>
      </c>
      <c r="F59" s="170" t="s">
        <v>8</v>
      </c>
      <c r="G59" s="170" t="s">
        <v>8</v>
      </c>
      <c r="H59" s="170">
        <v>1695.5</v>
      </c>
      <c r="I59" s="170">
        <v>1437</v>
      </c>
      <c r="J59" s="170">
        <v>258.49</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16.739999999999998</v>
      </c>
      <c r="D60" s="170">
        <v>0.41</v>
      </c>
      <c r="E60" s="170">
        <v>0.19</v>
      </c>
      <c r="F60" s="170">
        <v>0.08</v>
      </c>
      <c r="G60" s="170" t="s">
        <v>8</v>
      </c>
      <c r="H60" s="170">
        <v>0.03</v>
      </c>
      <c r="I60" s="170" t="s">
        <v>8</v>
      </c>
      <c r="J60" s="170">
        <v>0.03</v>
      </c>
      <c r="K60" s="170">
        <v>0.01</v>
      </c>
      <c r="L60" s="170">
        <v>0.16</v>
      </c>
      <c r="M60" s="170">
        <v>0.05</v>
      </c>
      <c r="N60" s="170">
        <v>15.8</v>
      </c>
      <c r="O60" s="85"/>
      <c r="P60" s="85"/>
      <c r="Q60" s="85"/>
      <c r="R60" s="85"/>
      <c r="S60" s="85"/>
      <c r="T60" s="85"/>
      <c r="U60" s="85"/>
      <c r="V60" s="85"/>
      <c r="W60" s="85"/>
      <c r="X60" s="85"/>
    </row>
    <row r="61" spans="1:24" s="71" customFormat="1" ht="11.1" customHeight="1">
      <c r="A61" s="69">
        <f>IF(B61&lt;&gt;"",COUNTA($B$20:B61),"")</f>
        <v>41</v>
      </c>
      <c r="B61" s="78" t="s">
        <v>72</v>
      </c>
      <c r="C61" s="170">
        <v>2057.33</v>
      </c>
      <c r="D61" s="170">
        <v>116.28</v>
      </c>
      <c r="E61" s="170">
        <v>25.88</v>
      </c>
      <c r="F61" s="170">
        <v>111.7</v>
      </c>
      <c r="G61" s="170">
        <v>42.22</v>
      </c>
      <c r="H61" s="170">
        <v>833.66</v>
      </c>
      <c r="I61" s="170">
        <v>45.5</v>
      </c>
      <c r="J61" s="170">
        <v>788.15</v>
      </c>
      <c r="K61" s="170">
        <v>24.87</v>
      </c>
      <c r="L61" s="170">
        <v>117.53</v>
      </c>
      <c r="M61" s="170">
        <v>60.13</v>
      </c>
      <c r="N61" s="170">
        <v>725.06</v>
      </c>
      <c r="O61" s="85"/>
      <c r="P61" s="85"/>
      <c r="Q61" s="85"/>
      <c r="R61" s="85"/>
      <c r="S61" s="85"/>
      <c r="T61" s="85"/>
      <c r="U61" s="85"/>
      <c r="V61" s="85"/>
      <c r="W61" s="85"/>
      <c r="X61" s="85"/>
    </row>
    <row r="62" spans="1:24" s="71" customFormat="1" ht="11.1" customHeight="1">
      <c r="A62" s="69">
        <f>IF(B62&lt;&gt;"",COUNTA($B$20:B62),"")</f>
        <v>42</v>
      </c>
      <c r="B62" s="78" t="s">
        <v>73</v>
      </c>
      <c r="C62" s="170">
        <v>1070.5999999999999</v>
      </c>
      <c r="D62" s="170">
        <v>67.14</v>
      </c>
      <c r="E62" s="170">
        <v>0.62</v>
      </c>
      <c r="F62" s="170">
        <v>60.14</v>
      </c>
      <c r="G62" s="170">
        <v>0.41</v>
      </c>
      <c r="H62" s="170">
        <v>212.92</v>
      </c>
      <c r="I62" s="170">
        <v>0.52</v>
      </c>
      <c r="J62" s="170">
        <v>212.4</v>
      </c>
      <c r="K62" s="170">
        <v>0.18</v>
      </c>
      <c r="L62" s="170">
        <v>10.98</v>
      </c>
      <c r="M62" s="170">
        <v>1.65</v>
      </c>
      <c r="N62" s="170">
        <v>716.55</v>
      </c>
      <c r="O62" s="85"/>
      <c r="P62" s="85"/>
      <c r="Q62" s="85"/>
      <c r="R62" s="85"/>
      <c r="S62" s="85"/>
      <c r="T62" s="85"/>
      <c r="U62" s="85"/>
      <c r="V62" s="85"/>
      <c r="W62" s="85"/>
      <c r="X62" s="85"/>
    </row>
    <row r="63" spans="1:24" s="71" customFormat="1" ht="19.149999999999999" customHeight="1">
      <c r="A63" s="70">
        <f>IF(B63&lt;&gt;"",COUNTA($B$20:B63),"")</f>
        <v>43</v>
      </c>
      <c r="B63" s="80" t="s">
        <v>74</v>
      </c>
      <c r="C63" s="171">
        <v>4407.8100000000004</v>
      </c>
      <c r="D63" s="171">
        <v>605.88</v>
      </c>
      <c r="E63" s="171">
        <v>223.82</v>
      </c>
      <c r="F63" s="171">
        <v>297.11</v>
      </c>
      <c r="G63" s="171">
        <v>118.53</v>
      </c>
      <c r="H63" s="171">
        <v>2550.52</v>
      </c>
      <c r="I63" s="171">
        <v>1615</v>
      </c>
      <c r="J63" s="171">
        <v>935.52</v>
      </c>
      <c r="K63" s="171">
        <v>76.41</v>
      </c>
      <c r="L63" s="171">
        <v>327.86</v>
      </c>
      <c r="M63" s="171">
        <v>182.13</v>
      </c>
      <c r="N63" s="171">
        <v>25.55</v>
      </c>
      <c r="O63" s="85"/>
      <c r="P63" s="85"/>
      <c r="Q63" s="85"/>
      <c r="R63" s="85"/>
      <c r="S63" s="85"/>
      <c r="T63" s="85"/>
      <c r="U63" s="85"/>
      <c r="V63" s="85"/>
      <c r="W63" s="85"/>
      <c r="X63" s="85"/>
    </row>
    <row r="64" spans="1:24" s="71" customFormat="1" ht="21.6" customHeight="1">
      <c r="A64" s="69">
        <f>IF(B64&lt;&gt;"",COUNTA($B$20:B64),"")</f>
        <v>44</v>
      </c>
      <c r="B64" s="79" t="s">
        <v>75</v>
      </c>
      <c r="C64" s="170">
        <v>648.39</v>
      </c>
      <c r="D64" s="170">
        <v>134.74</v>
      </c>
      <c r="E64" s="170">
        <v>62.84</v>
      </c>
      <c r="F64" s="170">
        <v>108.75</v>
      </c>
      <c r="G64" s="170">
        <v>14.42</v>
      </c>
      <c r="H64" s="170">
        <v>11.61</v>
      </c>
      <c r="I64" s="170">
        <v>7.0000000000000007E-2</v>
      </c>
      <c r="J64" s="170">
        <v>11.54</v>
      </c>
      <c r="K64" s="170">
        <v>24.93</v>
      </c>
      <c r="L64" s="170">
        <v>203.74</v>
      </c>
      <c r="M64" s="170">
        <v>87.38</v>
      </c>
      <c r="N64" s="170" t="s">
        <v>8</v>
      </c>
      <c r="O64" s="85"/>
      <c r="P64" s="85"/>
      <c r="Q64" s="85"/>
      <c r="R64" s="85"/>
      <c r="S64" s="85"/>
      <c r="T64" s="85"/>
      <c r="U64" s="85"/>
      <c r="V64" s="85"/>
      <c r="W64" s="85"/>
      <c r="X64" s="85"/>
    </row>
    <row r="65" spans="1:24" s="71" customFormat="1" ht="11.1" customHeight="1">
      <c r="A65" s="69">
        <f>IF(B65&lt;&gt;"",COUNTA($B$20:B65),"")</f>
        <v>45</v>
      </c>
      <c r="B65" s="78" t="s">
        <v>76</v>
      </c>
      <c r="C65" s="170">
        <v>406.25</v>
      </c>
      <c r="D65" s="170">
        <v>78.290000000000006</v>
      </c>
      <c r="E65" s="170">
        <v>17.16</v>
      </c>
      <c r="F65" s="170">
        <v>80.67</v>
      </c>
      <c r="G65" s="170">
        <v>12.68</v>
      </c>
      <c r="H65" s="170">
        <v>9.19</v>
      </c>
      <c r="I65" s="170" t="s">
        <v>8</v>
      </c>
      <c r="J65" s="170">
        <v>9.19</v>
      </c>
      <c r="K65" s="170">
        <v>20.399999999999999</v>
      </c>
      <c r="L65" s="170">
        <v>168.01</v>
      </c>
      <c r="M65" s="170">
        <v>19.86</v>
      </c>
      <c r="N65" s="170" t="s">
        <v>8</v>
      </c>
      <c r="O65" s="85"/>
      <c r="P65" s="85"/>
      <c r="Q65" s="85"/>
      <c r="R65" s="85"/>
      <c r="S65" s="85"/>
      <c r="T65" s="85"/>
      <c r="U65" s="85"/>
      <c r="V65" s="85"/>
      <c r="W65" s="85"/>
      <c r="X65" s="85"/>
    </row>
    <row r="66" spans="1:24" s="71" customFormat="1" ht="11.1" customHeight="1">
      <c r="A66" s="69">
        <f>IF(B66&lt;&gt;"",COUNTA($B$20:B66),"")</f>
        <v>46</v>
      </c>
      <c r="B66" s="78" t="s">
        <v>77</v>
      </c>
      <c r="C66" s="170">
        <v>0.12</v>
      </c>
      <c r="D66" s="170" t="s">
        <v>8</v>
      </c>
      <c r="E66" s="170" t="s">
        <v>8</v>
      </c>
      <c r="F66" s="170" t="s">
        <v>8</v>
      </c>
      <c r="G66" s="170" t="s">
        <v>8</v>
      </c>
      <c r="H66" s="170" t="s">
        <v>8</v>
      </c>
      <c r="I66" s="170" t="s">
        <v>8</v>
      </c>
      <c r="J66" s="170" t="s">
        <v>8</v>
      </c>
      <c r="K66" s="170" t="s">
        <v>8</v>
      </c>
      <c r="L66" s="170" t="s">
        <v>8</v>
      </c>
      <c r="M66" s="170" t="s">
        <v>8</v>
      </c>
      <c r="N66" s="170">
        <v>0.12</v>
      </c>
      <c r="O66" s="85"/>
      <c r="P66" s="85"/>
      <c r="Q66" s="85"/>
      <c r="R66" s="85"/>
      <c r="S66" s="85"/>
      <c r="T66" s="85"/>
      <c r="U66" s="85"/>
      <c r="V66" s="85"/>
      <c r="W66" s="85"/>
      <c r="X66" s="85"/>
    </row>
    <row r="67" spans="1:24" s="71" customFormat="1" ht="11.1" customHeight="1">
      <c r="A67" s="69">
        <f>IF(B67&lt;&gt;"",COUNTA($B$20:B67),"")</f>
        <v>47</v>
      </c>
      <c r="B67" s="78" t="s">
        <v>78</v>
      </c>
      <c r="C67" s="170">
        <v>43.95</v>
      </c>
      <c r="D67" s="170">
        <v>0.09</v>
      </c>
      <c r="E67" s="170">
        <v>4.0599999999999996</v>
      </c>
      <c r="F67" s="170">
        <v>0.06</v>
      </c>
      <c r="G67" s="170">
        <v>0.16</v>
      </c>
      <c r="H67" s="170">
        <v>0.46</v>
      </c>
      <c r="I67" s="170" t="s">
        <v>8</v>
      </c>
      <c r="J67" s="170">
        <v>0.46</v>
      </c>
      <c r="K67" s="170">
        <v>0.31</v>
      </c>
      <c r="L67" s="170">
        <v>14.37</v>
      </c>
      <c r="M67" s="170">
        <v>20.75</v>
      </c>
      <c r="N67" s="170">
        <v>3.7</v>
      </c>
      <c r="O67" s="85"/>
      <c r="P67" s="85"/>
      <c r="Q67" s="85"/>
      <c r="R67" s="85"/>
      <c r="S67" s="85"/>
      <c r="T67" s="85"/>
      <c r="U67" s="85"/>
      <c r="V67" s="85"/>
      <c r="W67" s="85"/>
      <c r="X67" s="85"/>
    </row>
    <row r="68" spans="1:24" s="71" customFormat="1" ht="11.1" customHeight="1">
      <c r="A68" s="69">
        <f>IF(B68&lt;&gt;"",COUNTA($B$20:B68),"")</f>
        <v>48</v>
      </c>
      <c r="B68" s="78" t="s">
        <v>73</v>
      </c>
      <c r="C68" s="170">
        <v>15.82</v>
      </c>
      <c r="D68" s="170">
        <v>0.54</v>
      </c>
      <c r="E68" s="170">
        <v>6.46</v>
      </c>
      <c r="F68" s="170">
        <v>2.5099999999999998</v>
      </c>
      <c r="G68" s="170" t="s">
        <v>8</v>
      </c>
      <c r="H68" s="170">
        <v>0.13</v>
      </c>
      <c r="I68" s="170" t="s">
        <v>8</v>
      </c>
      <c r="J68" s="170">
        <v>0.13</v>
      </c>
      <c r="K68" s="170" t="s">
        <v>8</v>
      </c>
      <c r="L68" s="170">
        <v>5.64</v>
      </c>
      <c r="M68" s="170">
        <v>0.26</v>
      </c>
      <c r="N68" s="170">
        <v>0.28000000000000003</v>
      </c>
      <c r="O68" s="85"/>
      <c r="P68" s="85"/>
      <c r="Q68" s="85"/>
      <c r="R68" s="85"/>
      <c r="S68" s="85"/>
      <c r="T68" s="85"/>
      <c r="U68" s="85"/>
      <c r="V68" s="85"/>
      <c r="W68" s="85"/>
      <c r="X68" s="85"/>
    </row>
    <row r="69" spans="1:24" s="71" customFormat="1" ht="19.149999999999999" customHeight="1">
      <c r="A69" s="70">
        <f>IF(B69&lt;&gt;"",COUNTA($B$20:B69),"")</f>
        <v>49</v>
      </c>
      <c r="B69" s="80" t="s">
        <v>79</v>
      </c>
      <c r="C69" s="171">
        <v>676.65</v>
      </c>
      <c r="D69" s="171">
        <v>134.29</v>
      </c>
      <c r="E69" s="171">
        <v>60.43</v>
      </c>
      <c r="F69" s="171">
        <v>106.3</v>
      </c>
      <c r="G69" s="171">
        <v>14.58</v>
      </c>
      <c r="H69" s="171">
        <v>11.94</v>
      </c>
      <c r="I69" s="171">
        <v>7.0000000000000007E-2</v>
      </c>
      <c r="J69" s="171">
        <v>11.87</v>
      </c>
      <c r="K69" s="171">
        <v>25.24</v>
      </c>
      <c r="L69" s="171">
        <v>212.46</v>
      </c>
      <c r="M69" s="171">
        <v>107.87</v>
      </c>
      <c r="N69" s="171">
        <v>3.55</v>
      </c>
      <c r="O69" s="85"/>
      <c r="P69" s="85"/>
      <c r="Q69" s="85"/>
      <c r="R69" s="85"/>
      <c r="S69" s="85"/>
      <c r="T69" s="85"/>
      <c r="U69" s="85"/>
      <c r="V69" s="85"/>
      <c r="W69" s="85"/>
      <c r="X69" s="85"/>
    </row>
    <row r="70" spans="1:24" s="71" customFormat="1" ht="19.149999999999999" customHeight="1">
      <c r="A70" s="70">
        <f>IF(B70&lt;&gt;"",COUNTA($B$20:B70),"")</f>
        <v>50</v>
      </c>
      <c r="B70" s="80" t="s">
        <v>80</v>
      </c>
      <c r="C70" s="171">
        <v>5084.46</v>
      </c>
      <c r="D70" s="171">
        <v>740.17</v>
      </c>
      <c r="E70" s="171">
        <v>284.25</v>
      </c>
      <c r="F70" s="171">
        <v>403.41</v>
      </c>
      <c r="G70" s="171">
        <v>133.11000000000001</v>
      </c>
      <c r="H70" s="171">
        <v>2562.46</v>
      </c>
      <c r="I70" s="171">
        <v>1615.06</v>
      </c>
      <c r="J70" s="171">
        <v>947.39</v>
      </c>
      <c r="K70" s="171">
        <v>101.65</v>
      </c>
      <c r="L70" s="171">
        <v>540.32000000000005</v>
      </c>
      <c r="M70" s="171">
        <v>290</v>
      </c>
      <c r="N70" s="171">
        <v>29.1</v>
      </c>
      <c r="O70" s="85"/>
      <c r="P70" s="85"/>
      <c r="Q70" s="85"/>
      <c r="R70" s="85"/>
      <c r="S70" s="85"/>
      <c r="T70" s="85"/>
      <c r="U70" s="85"/>
      <c r="V70" s="85"/>
      <c r="W70" s="85"/>
      <c r="X70" s="85"/>
    </row>
    <row r="71" spans="1:24" s="71" customFormat="1" ht="11.1" customHeight="1">
      <c r="A71" s="69">
        <f>IF(B71&lt;&gt;"",COUNTA($B$20:B71),"")</f>
        <v>51</v>
      </c>
      <c r="B71" s="78" t="s">
        <v>81</v>
      </c>
      <c r="C71" s="170">
        <v>1097.24</v>
      </c>
      <c r="D71" s="170" t="s">
        <v>8</v>
      </c>
      <c r="E71" s="170" t="s">
        <v>8</v>
      </c>
      <c r="F71" s="170" t="s">
        <v>8</v>
      </c>
      <c r="G71" s="170" t="s">
        <v>8</v>
      </c>
      <c r="H71" s="170" t="s">
        <v>8</v>
      </c>
      <c r="I71" s="170" t="s">
        <v>8</v>
      </c>
      <c r="J71" s="170" t="s">
        <v>8</v>
      </c>
      <c r="K71" s="170" t="s">
        <v>8</v>
      </c>
      <c r="L71" s="170" t="s">
        <v>8</v>
      </c>
      <c r="M71" s="170" t="s">
        <v>8</v>
      </c>
      <c r="N71" s="170">
        <v>1097.24</v>
      </c>
      <c r="O71" s="85"/>
      <c r="P71" s="85"/>
      <c r="Q71" s="85"/>
      <c r="R71" s="85"/>
      <c r="S71" s="85"/>
      <c r="T71" s="85"/>
      <c r="U71" s="85"/>
      <c r="V71" s="85"/>
      <c r="W71" s="85"/>
      <c r="X71" s="85"/>
    </row>
    <row r="72" spans="1:24" s="71" customFormat="1" ht="11.1" customHeight="1">
      <c r="A72" s="69">
        <f>IF(B72&lt;&gt;"",COUNTA($B$20:B72),"")</f>
        <v>52</v>
      </c>
      <c r="B72" s="78" t="s">
        <v>82</v>
      </c>
      <c r="C72" s="170">
        <v>365.06</v>
      </c>
      <c r="D72" s="170" t="s">
        <v>8</v>
      </c>
      <c r="E72" s="170" t="s">
        <v>8</v>
      </c>
      <c r="F72" s="170" t="s">
        <v>8</v>
      </c>
      <c r="G72" s="170" t="s">
        <v>8</v>
      </c>
      <c r="H72" s="170" t="s">
        <v>8</v>
      </c>
      <c r="I72" s="170" t="s">
        <v>8</v>
      </c>
      <c r="J72" s="170" t="s">
        <v>8</v>
      </c>
      <c r="K72" s="170" t="s">
        <v>8</v>
      </c>
      <c r="L72" s="170" t="s">
        <v>8</v>
      </c>
      <c r="M72" s="170" t="s">
        <v>8</v>
      </c>
      <c r="N72" s="170">
        <v>365.06</v>
      </c>
      <c r="O72" s="85"/>
      <c r="P72" s="85"/>
      <c r="Q72" s="85"/>
      <c r="R72" s="85"/>
      <c r="S72" s="85"/>
      <c r="T72" s="85"/>
      <c r="U72" s="85"/>
      <c r="V72" s="85"/>
      <c r="W72" s="85"/>
      <c r="X72" s="85"/>
    </row>
    <row r="73" spans="1:24" s="71" customFormat="1" ht="11.1" customHeight="1">
      <c r="A73" s="69">
        <f>IF(B73&lt;&gt;"",COUNTA($B$20:B73),"")</f>
        <v>53</v>
      </c>
      <c r="B73" s="78" t="s">
        <v>98</v>
      </c>
      <c r="C73" s="170">
        <v>463.94</v>
      </c>
      <c r="D73" s="170" t="s">
        <v>8</v>
      </c>
      <c r="E73" s="170" t="s">
        <v>8</v>
      </c>
      <c r="F73" s="170" t="s">
        <v>8</v>
      </c>
      <c r="G73" s="170" t="s">
        <v>8</v>
      </c>
      <c r="H73" s="170" t="s">
        <v>8</v>
      </c>
      <c r="I73" s="170" t="s">
        <v>8</v>
      </c>
      <c r="J73" s="170" t="s">
        <v>8</v>
      </c>
      <c r="K73" s="170" t="s">
        <v>8</v>
      </c>
      <c r="L73" s="170" t="s">
        <v>8</v>
      </c>
      <c r="M73" s="170" t="s">
        <v>8</v>
      </c>
      <c r="N73" s="170">
        <v>463.94</v>
      </c>
      <c r="O73" s="85"/>
      <c r="P73" s="85"/>
      <c r="Q73" s="85"/>
      <c r="R73" s="85"/>
      <c r="S73" s="85"/>
      <c r="T73" s="85"/>
      <c r="U73" s="85"/>
      <c r="V73" s="85"/>
      <c r="W73" s="85"/>
      <c r="X73" s="85"/>
    </row>
    <row r="74" spans="1:24" s="71" customFormat="1" ht="11.1" customHeight="1">
      <c r="A74" s="69">
        <f>IF(B74&lt;&gt;"",COUNTA($B$20:B74),"")</f>
        <v>54</v>
      </c>
      <c r="B74" s="78" t="s">
        <v>99</v>
      </c>
      <c r="C74" s="170">
        <v>146.96</v>
      </c>
      <c r="D74" s="170" t="s">
        <v>8</v>
      </c>
      <c r="E74" s="170" t="s">
        <v>8</v>
      </c>
      <c r="F74" s="170" t="s">
        <v>8</v>
      </c>
      <c r="G74" s="170" t="s">
        <v>8</v>
      </c>
      <c r="H74" s="170" t="s">
        <v>8</v>
      </c>
      <c r="I74" s="170" t="s">
        <v>8</v>
      </c>
      <c r="J74" s="170" t="s">
        <v>8</v>
      </c>
      <c r="K74" s="170" t="s">
        <v>8</v>
      </c>
      <c r="L74" s="170" t="s">
        <v>8</v>
      </c>
      <c r="M74" s="170" t="s">
        <v>8</v>
      </c>
      <c r="N74" s="170">
        <v>146.96</v>
      </c>
      <c r="O74" s="85"/>
      <c r="P74" s="85"/>
      <c r="Q74" s="85"/>
      <c r="R74" s="85"/>
      <c r="S74" s="85"/>
      <c r="T74" s="85"/>
      <c r="U74" s="85"/>
      <c r="V74" s="85"/>
      <c r="W74" s="85"/>
      <c r="X74" s="85"/>
    </row>
    <row r="75" spans="1:24" s="71" customFormat="1" ht="11.1" customHeight="1">
      <c r="A75" s="69">
        <f>IF(B75&lt;&gt;"",COUNTA($B$20:B75),"")</f>
        <v>55</v>
      </c>
      <c r="B75" s="78" t="s">
        <v>26</v>
      </c>
      <c r="C75" s="170">
        <v>651.46</v>
      </c>
      <c r="D75" s="170" t="s">
        <v>8</v>
      </c>
      <c r="E75" s="170" t="s">
        <v>8</v>
      </c>
      <c r="F75" s="170" t="s">
        <v>8</v>
      </c>
      <c r="G75" s="170" t="s">
        <v>8</v>
      </c>
      <c r="H75" s="170" t="s">
        <v>8</v>
      </c>
      <c r="I75" s="170" t="s">
        <v>8</v>
      </c>
      <c r="J75" s="170" t="s">
        <v>8</v>
      </c>
      <c r="K75" s="170" t="s">
        <v>8</v>
      </c>
      <c r="L75" s="170" t="s">
        <v>8</v>
      </c>
      <c r="M75" s="170" t="s">
        <v>8</v>
      </c>
      <c r="N75" s="170">
        <v>651.46</v>
      </c>
      <c r="O75" s="85"/>
      <c r="P75" s="85"/>
      <c r="Q75" s="85"/>
      <c r="R75" s="85"/>
      <c r="S75" s="85"/>
      <c r="T75" s="85"/>
      <c r="U75" s="85"/>
      <c r="V75" s="85"/>
      <c r="W75" s="85"/>
      <c r="X75" s="85"/>
    </row>
    <row r="76" spans="1:24" s="71" customFormat="1" ht="21.6" customHeight="1">
      <c r="A76" s="69">
        <f>IF(B76&lt;&gt;"",COUNTA($B$20:B76),"")</f>
        <v>56</v>
      </c>
      <c r="B76" s="79" t="s">
        <v>83</v>
      </c>
      <c r="C76" s="170">
        <v>218.51</v>
      </c>
      <c r="D76" s="170" t="s">
        <v>8</v>
      </c>
      <c r="E76" s="170" t="s">
        <v>8</v>
      </c>
      <c r="F76" s="170" t="s">
        <v>8</v>
      </c>
      <c r="G76" s="170" t="s">
        <v>8</v>
      </c>
      <c r="H76" s="170" t="s">
        <v>8</v>
      </c>
      <c r="I76" s="170" t="s">
        <v>8</v>
      </c>
      <c r="J76" s="170" t="s">
        <v>8</v>
      </c>
      <c r="K76" s="170" t="s">
        <v>8</v>
      </c>
      <c r="L76" s="170" t="s">
        <v>8</v>
      </c>
      <c r="M76" s="170" t="s">
        <v>8</v>
      </c>
      <c r="N76" s="170">
        <v>218.51</v>
      </c>
      <c r="O76" s="85"/>
      <c r="P76" s="85"/>
      <c r="Q76" s="85"/>
      <c r="R76" s="85"/>
      <c r="S76" s="85"/>
      <c r="T76" s="85"/>
      <c r="U76" s="85"/>
      <c r="V76" s="85"/>
      <c r="W76" s="85"/>
      <c r="X76" s="85"/>
    </row>
    <row r="77" spans="1:24" s="71" customFormat="1" ht="21.6" customHeight="1">
      <c r="A77" s="69">
        <f>IF(B77&lt;&gt;"",COUNTA($B$20:B77),"")</f>
        <v>57</v>
      </c>
      <c r="B77" s="79" t="s">
        <v>84</v>
      </c>
      <c r="C77" s="170">
        <v>443.24</v>
      </c>
      <c r="D77" s="170">
        <v>0.97</v>
      </c>
      <c r="E77" s="170">
        <v>2</v>
      </c>
      <c r="F77" s="170">
        <v>6.08</v>
      </c>
      <c r="G77" s="170">
        <v>5.33</v>
      </c>
      <c r="H77" s="170">
        <v>349.17</v>
      </c>
      <c r="I77" s="170">
        <v>13.57</v>
      </c>
      <c r="J77" s="170">
        <v>335.6</v>
      </c>
      <c r="K77" s="170">
        <v>4.95</v>
      </c>
      <c r="L77" s="170">
        <v>72.38</v>
      </c>
      <c r="M77" s="170">
        <v>2.34</v>
      </c>
      <c r="N77" s="170" t="s">
        <v>8</v>
      </c>
      <c r="O77" s="85"/>
      <c r="P77" s="85"/>
      <c r="Q77" s="85"/>
      <c r="R77" s="85"/>
      <c r="S77" s="85"/>
      <c r="T77" s="85"/>
      <c r="U77" s="85"/>
      <c r="V77" s="85"/>
      <c r="W77" s="85"/>
      <c r="X77" s="85"/>
    </row>
    <row r="78" spans="1:24" s="71" customFormat="1" ht="21.6" customHeight="1">
      <c r="A78" s="69">
        <f>IF(B78&lt;&gt;"",COUNTA($B$20:B78),"")</f>
        <v>58</v>
      </c>
      <c r="B78" s="79" t="s">
        <v>85</v>
      </c>
      <c r="C78" s="170">
        <v>606.51</v>
      </c>
      <c r="D78" s="170">
        <v>0.41</v>
      </c>
      <c r="E78" s="170">
        <v>0.27</v>
      </c>
      <c r="F78" s="170">
        <v>3.82</v>
      </c>
      <c r="G78" s="170">
        <v>5.32</v>
      </c>
      <c r="H78" s="170">
        <v>589.47</v>
      </c>
      <c r="I78" s="170">
        <v>588.25</v>
      </c>
      <c r="J78" s="170">
        <v>1.21</v>
      </c>
      <c r="K78" s="170">
        <v>0.06</v>
      </c>
      <c r="L78" s="170">
        <v>2.4</v>
      </c>
      <c r="M78" s="170">
        <v>4.7699999999999996</v>
      </c>
      <c r="N78" s="170" t="s">
        <v>8</v>
      </c>
      <c r="O78" s="85"/>
      <c r="P78" s="85"/>
      <c r="Q78" s="85"/>
      <c r="R78" s="85"/>
      <c r="S78" s="85"/>
      <c r="T78" s="85"/>
      <c r="U78" s="85"/>
      <c r="V78" s="85"/>
      <c r="W78" s="85"/>
      <c r="X78" s="85"/>
    </row>
    <row r="79" spans="1:24" s="71" customFormat="1" ht="11.1" customHeight="1">
      <c r="A79" s="69">
        <f>IF(B79&lt;&gt;"",COUNTA($B$20:B79),"")</f>
        <v>59</v>
      </c>
      <c r="B79" s="78" t="s">
        <v>86</v>
      </c>
      <c r="C79" s="170">
        <v>154.19</v>
      </c>
      <c r="D79" s="170">
        <v>4.3</v>
      </c>
      <c r="E79" s="170">
        <v>35.14</v>
      </c>
      <c r="F79" s="170">
        <v>3.48</v>
      </c>
      <c r="G79" s="170">
        <v>2.94</v>
      </c>
      <c r="H79" s="170">
        <v>0.63</v>
      </c>
      <c r="I79" s="170">
        <v>0.14000000000000001</v>
      </c>
      <c r="J79" s="170">
        <v>0.5</v>
      </c>
      <c r="K79" s="170">
        <v>5.38</v>
      </c>
      <c r="L79" s="170">
        <v>44.64</v>
      </c>
      <c r="M79" s="170">
        <v>57.69</v>
      </c>
      <c r="N79" s="170" t="s">
        <v>8</v>
      </c>
      <c r="O79" s="85"/>
      <c r="P79" s="85"/>
      <c r="Q79" s="85"/>
      <c r="R79" s="85"/>
      <c r="S79" s="85"/>
      <c r="T79" s="85"/>
      <c r="U79" s="85"/>
      <c r="V79" s="85"/>
      <c r="W79" s="85"/>
      <c r="X79" s="85"/>
    </row>
    <row r="80" spans="1:24" s="71" customFormat="1" ht="11.1" customHeight="1">
      <c r="A80" s="69">
        <f>IF(B80&lt;&gt;"",COUNTA($B$20:B80),"")</f>
        <v>60</v>
      </c>
      <c r="B80" s="78" t="s">
        <v>87</v>
      </c>
      <c r="C80" s="170">
        <v>2270.67</v>
      </c>
      <c r="D80" s="170">
        <v>221.96</v>
      </c>
      <c r="E80" s="170">
        <v>65.06</v>
      </c>
      <c r="F80" s="170">
        <v>73.45</v>
      </c>
      <c r="G80" s="170">
        <v>22</v>
      </c>
      <c r="H80" s="170">
        <v>1034.8499999999999</v>
      </c>
      <c r="I80" s="170">
        <v>781.86</v>
      </c>
      <c r="J80" s="170">
        <v>252.99</v>
      </c>
      <c r="K80" s="170">
        <v>8.06</v>
      </c>
      <c r="L80" s="170">
        <v>31.96</v>
      </c>
      <c r="M80" s="170">
        <v>64.959999999999994</v>
      </c>
      <c r="N80" s="170">
        <v>748.36</v>
      </c>
      <c r="O80" s="85"/>
      <c r="P80" s="85"/>
      <c r="Q80" s="85"/>
      <c r="R80" s="85"/>
      <c r="S80" s="85"/>
      <c r="T80" s="85"/>
      <c r="U80" s="85"/>
      <c r="V80" s="85"/>
      <c r="W80" s="85"/>
      <c r="X80" s="85"/>
    </row>
    <row r="81" spans="1:24" s="71" customFormat="1" ht="11.1" customHeight="1">
      <c r="A81" s="69">
        <f>IF(B81&lt;&gt;"",COUNTA($B$20:B81),"")</f>
        <v>61</v>
      </c>
      <c r="B81" s="78" t="s">
        <v>73</v>
      </c>
      <c r="C81" s="170">
        <v>1070.5999999999999</v>
      </c>
      <c r="D81" s="170">
        <v>67.14</v>
      </c>
      <c r="E81" s="170">
        <v>0.62</v>
      </c>
      <c r="F81" s="170">
        <v>60.14</v>
      </c>
      <c r="G81" s="170">
        <v>0.41</v>
      </c>
      <c r="H81" s="170">
        <v>212.92</v>
      </c>
      <c r="I81" s="170">
        <v>0.52</v>
      </c>
      <c r="J81" s="170">
        <v>212.4</v>
      </c>
      <c r="K81" s="170">
        <v>0.18</v>
      </c>
      <c r="L81" s="170">
        <v>10.98</v>
      </c>
      <c r="M81" s="170">
        <v>1.65</v>
      </c>
      <c r="N81" s="170">
        <v>716.55</v>
      </c>
      <c r="O81" s="85"/>
      <c r="P81" s="85"/>
      <c r="Q81" s="85"/>
      <c r="R81" s="85"/>
      <c r="S81" s="85"/>
      <c r="T81" s="85"/>
      <c r="U81" s="85"/>
      <c r="V81" s="85"/>
      <c r="W81" s="85"/>
      <c r="X81" s="85"/>
    </row>
    <row r="82" spans="1:24" s="71" customFormat="1" ht="19.149999999999999" customHeight="1">
      <c r="A82" s="70">
        <f>IF(B82&lt;&gt;"",COUNTA($B$20:B82),"")</f>
        <v>62</v>
      </c>
      <c r="B82" s="80" t="s">
        <v>88</v>
      </c>
      <c r="C82" s="171">
        <v>4371.21</v>
      </c>
      <c r="D82" s="171">
        <v>160.5</v>
      </c>
      <c r="E82" s="171">
        <v>101.85</v>
      </c>
      <c r="F82" s="171">
        <v>26.69</v>
      </c>
      <c r="G82" s="171">
        <v>35.17</v>
      </c>
      <c r="H82" s="171">
        <v>1761.2</v>
      </c>
      <c r="I82" s="171">
        <v>1383.31</v>
      </c>
      <c r="J82" s="171">
        <v>377.9</v>
      </c>
      <c r="K82" s="171">
        <v>18.260000000000002</v>
      </c>
      <c r="L82" s="171">
        <v>140.38999999999999</v>
      </c>
      <c r="M82" s="171">
        <v>128.12</v>
      </c>
      <c r="N82" s="171">
        <v>1999.02</v>
      </c>
      <c r="O82" s="85"/>
      <c r="P82" s="85"/>
      <c r="Q82" s="85"/>
      <c r="R82" s="85"/>
      <c r="S82" s="85"/>
      <c r="T82" s="85"/>
      <c r="U82" s="85"/>
      <c r="V82" s="85"/>
      <c r="W82" s="85"/>
      <c r="X82" s="85"/>
    </row>
    <row r="83" spans="1:24" s="87" customFormat="1" ht="11.1" customHeight="1">
      <c r="A83" s="69">
        <f>IF(B83&lt;&gt;"",COUNTA($B$20:B83),"")</f>
        <v>63</v>
      </c>
      <c r="B83" s="78" t="s">
        <v>89</v>
      </c>
      <c r="C83" s="170">
        <v>407.06</v>
      </c>
      <c r="D83" s="170">
        <v>36.46</v>
      </c>
      <c r="E83" s="170">
        <v>25.75</v>
      </c>
      <c r="F83" s="170">
        <v>93.38</v>
      </c>
      <c r="G83" s="170">
        <v>24.13</v>
      </c>
      <c r="H83" s="170">
        <v>2.0299999999999998</v>
      </c>
      <c r="I83" s="170" t="s">
        <v>8</v>
      </c>
      <c r="J83" s="170">
        <v>2.0299999999999998</v>
      </c>
      <c r="K83" s="170" t="s">
        <v>8</v>
      </c>
      <c r="L83" s="170">
        <v>79.77</v>
      </c>
      <c r="M83" s="170">
        <v>66.5</v>
      </c>
      <c r="N83" s="170">
        <v>79.040000000000006</v>
      </c>
      <c r="O83" s="86"/>
      <c r="P83" s="86"/>
      <c r="Q83" s="86"/>
      <c r="R83" s="86"/>
      <c r="S83" s="86"/>
      <c r="T83" s="86"/>
      <c r="U83" s="86"/>
      <c r="V83" s="86"/>
      <c r="W83" s="86"/>
      <c r="X83" s="86"/>
    </row>
    <row r="84" spans="1:24"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row>
    <row r="85" spans="1:24" s="87" customFormat="1" ht="11.1" customHeight="1">
      <c r="A85" s="69">
        <f>IF(B85&lt;&gt;"",COUNTA($B$20:B85),"")</f>
        <v>65</v>
      </c>
      <c r="B85" s="78" t="s">
        <v>91</v>
      </c>
      <c r="C85" s="170">
        <v>157.09</v>
      </c>
      <c r="D85" s="170">
        <v>32.92</v>
      </c>
      <c r="E85" s="170">
        <v>7.69</v>
      </c>
      <c r="F85" s="170">
        <v>12.41</v>
      </c>
      <c r="G85" s="170">
        <v>7.0000000000000007E-2</v>
      </c>
      <c r="H85" s="170">
        <v>0.28000000000000003</v>
      </c>
      <c r="I85" s="170">
        <v>0.02</v>
      </c>
      <c r="J85" s="170">
        <v>0.26</v>
      </c>
      <c r="K85" s="170">
        <v>7.51</v>
      </c>
      <c r="L85" s="170">
        <v>52.82</v>
      </c>
      <c r="M85" s="170">
        <v>26.51</v>
      </c>
      <c r="N85" s="170">
        <v>16.89</v>
      </c>
      <c r="O85" s="86"/>
      <c r="P85" s="86"/>
      <c r="Q85" s="86"/>
      <c r="R85" s="86"/>
      <c r="S85" s="86"/>
      <c r="T85" s="86"/>
      <c r="U85" s="86"/>
      <c r="V85" s="86"/>
      <c r="W85" s="86"/>
      <c r="X85" s="86"/>
    </row>
    <row r="86" spans="1:24" s="87" customFormat="1" ht="11.1" customHeight="1">
      <c r="A86" s="69">
        <f>IF(B86&lt;&gt;"",COUNTA($B$20:B86),"")</f>
        <v>66</v>
      </c>
      <c r="B86" s="78" t="s">
        <v>73</v>
      </c>
      <c r="C86" s="170">
        <v>15.82</v>
      </c>
      <c r="D86" s="170">
        <v>0.54</v>
      </c>
      <c r="E86" s="170">
        <v>6.46</v>
      </c>
      <c r="F86" s="170">
        <v>2.5099999999999998</v>
      </c>
      <c r="G86" s="170" t="s">
        <v>8</v>
      </c>
      <c r="H86" s="170">
        <v>0.13</v>
      </c>
      <c r="I86" s="170" t="s">
        <v>8</v>
      </c>
      <c r="J86" s="170">
        <v>0.13</v>
      </c>
      <c r="K86" s="170" t="s">
        <v>8</v>
      </c>
      <c r="L86" s="170">
        <v>5.64</v>
      </c>
      <c r="M86" s="170">
        <v>0.26</v>
      </c>
      <c r="N86" s="170">
        <v>0.28000000000000003</v>
      </c>
      <c r="O86" s="86"/>
      <c r="P86" s="86"/>
      <c r="Q86" s="86"/>
      <c r="R86" s="86"/>
      <c r="S86" s="86"/>
      <c r="T86" s="86"/>
      <c r="U86" s="86"/>
      <c r="V86" s="86"/>
      <c r="W86" s="86"/>
      <c r="X86" s="86"/>
    </row>
    <row r="87" spans="1:24" s="71" customFormat="1" ht="19.149999999999999" customHeight="1">
      <c r="A87" s="70">
        <f>IF(B87&lt;&gt;"",COUNTA($B$20:B87),"")</f>
        <v>67</v>
      </c>
      <c r="B87" s="80" t="s">
        <v>92</v>
      </c>
      <c r="C87" s="171">
        <v>548.33000000000004</v>
      </c>
      <c r="D87" s="171">
        <v>68.84</v>
      </c>
      <c r="E87" s="171">
        <v>26.97</v>
      </c>
      <c r="F87" s="171">
        <v>103.28</v>
      </c>
      <c r="G87" s="171">
        <v>24.2</v>
      </c>
      <c r="H87" s="171">
        <v>2.19</v>
      </c>
      <c r="I87" s="171">
        <v>0.02</v>
      </c>
      <c r="J87" s="171">
        <v>2.16</v>
      </c>
      <c r="K87" s="171">
        <v>7.51</v>
      </c>
      <c r="L87" s="171">
        <v>126.95</v>
      </c>
      <c r="M87" s="171">
        <v>92.75</v>
      </c>
      <c r="N87" s="171">
        <v>95.65</v>
      </c>
      <c r="O87" s="85"/>
      <c r="P87" s="85"/>
      <c r="Q87" s="85"/>
      <c r="R87" s="85"/>
      <c r="S87" s="85"/>
      <c r="T87" s="85"/>
      <c r="U87" s="85"/>
      <c r="V87" s="85"/>
      <c r="W87" s="85"/>
      <c r="X87" s="85"/>
    </row>
    <row r="88" spans="1:24" s="71" customFormat="1" ht="19.149999999999999" customHeight="1">
      <c r="A88" s="70">
        <f>IF(B88&lt;&gt;"",COUNTA($B$20:B88),"")</f>
        <v>68</v>
      </c>
      <c r="B88" s="80" t="s">
        <v>93</v>
      </c>
      <c r="C88" s="171">
        <v>4919.54</v>
      </c>
      <c r="D88" s="171">
        <v>229.34</v>
      </c>
      <c r="E88" s="171">
        <v>128.82</v>
      </c>
      <c r="F88" s="171">
        <v>129.97</v>
      </c>
      <c r="G88" s="171">
        <v>59.37</v>
      </c>
      <c r="H88" s="171">
        <v>1763.39</v>
      </c>
      <c r="I88" s="171">
        <v>1383.33</v>
      </c>
      <c r="J88" s="171">
        <v>380.06</v>
      </c>
      <c r="K88" s="171">
        <v>25.77</v>
      </c>
      <c r="L88" s="171">
        <v>267.33999999999997</v>
      </c>
      <c r="M88" s="171">
        <v>220.87</v>
      </c>
      <c r="N88" s="171">
        <v>2094.67</v>
      </c>
      <c r="O88" s="85"/>
      <c r="P88" s="85"/>
      <c r="Q88" s="85"/>
      <c r="R88" s="85"/>
      <c r="S88" s="85"/>
      <c r="T88" s="85"/>
      <c r="U88" s="85"/>
      <c r="V88" s="85"/>
      <c r="W88" s="85"/>
      <c r="X88" s="85"/>
    </row>
    <row r="89" spans="1:24" s="71" customFormat="1" ht="19.149999999999999" customHeight="1">
      <c r="A89" s="70">
        <f>IF(B89&lt;&gt;"",COUNTA($B$20:B89),"")</f>
        <v>69</v>
      </c>
      <c r="B89" s="80" t="s">
        <v>94</v>
      </c>
      <c r="C89" s="171">
        <v>-164.92</v>
      </c>
      <c r="D89" s="171">
        <v>-510.83</v>
      </c>
      <c r="E89" s="171">
        <v>-155.43</v>
      </c>
      <c r="F89" s="171">
        <v>-273.44</v>
      </c>
      <c r="G89" s="171">
        <v>-73.739999999999995</v>
      </c>
      <c r="H89" s="171">
        <v>-799.07</v>
      </c>
      <c r="I89" s="171">
        <v>-231.73</v>
      </c>
      <c r="J89" s="171">
        <v>-567.33000000000004</v>
      </c>
      <c r="K89" s="171">
        <v>-75.88</v>
      </c>
      <c r="L89" s="171">
        <v>-272.98</v>
      </c>
      <c r="M89" s="171">
        <v>-69.13</v>
      </c>
      <c r="N89" s="171">
        <v>2065.5700000000002</v>
      </c>
      <c r="O89" s="85"/>
      <c r="P89" s="85"/>
      <c r="Q89" s="85"/>
      <c r="R89" s="85"/>
      <c r="S89" s="85"/>
      <c r="T89" s="85"/>
      <c r="U89" s="85"/>
      <c r="V89" s="85"/>
      <c r="W89" s="85"/>
      <c r="X89" s="85"/>
    </row>
    <row r="90" spans="1:24" s="87" customFormat="1" ht="24.95" customHeight="1">
      <c r="A90" s="69">
        <f>IF(B90&lt;&gt;"",COUNTA($B$20:B90),"")</f>
        <v>70</v>
      </c>
      <c r="B90" s="81" t="s">
        <v>95</v>
      </c>
      <c r="C90" s="172">
        <v>-36.6</v>
      </c>
      <c r="D90" s="172">
        <v>-445.38</v>
      </c>
      <c r="E90" s="172">
        <v>-121.96</v>
      </c>
      <c r="F90" s="172">
        <v>-270.42</v>
      </c>
      <c r="G90" s="172">
        <v>-83.36</v>
      </c>
      <c r="H90" s="172">
        <v>-789.32</v>
      </c>
      <c r="I90" s="172">
        <v>-231.69</v>
      </c>
      <c r="J90" s="172">
        <v>-557.63</v>
      </c>
      <c r="K90" s="172">
        <v>-58.15</v>
      </c>
      <c r="L90" s="172">
        <v>-187.46</v>
      </c>
      <c r="M90" s="172">
        <v>-54.01</v>
      </c>
      <c r="N90" s="172">
        <v>1973.47</v>
      </c>
      <c r="O90" s="86"/>
      <c r="P90" s="86"/>
      <c r="Q90" s="86"/>
      <c r="R90" s="86"/>
      <c r="S90" s="86"/>
      <c r="T90" s="86"/>
      <c r="U90" s="86"/>
      <c r="V90" s="86"/>
      <c r="W90" s="86"/>
      <c r="X90" s="86"/>
    </row>
    <row r="91" spans="1:24" s="87" customFormat="1" ht="15" customHeight="1">
      <c r="A91" s="69">
        <f>IF(B91&lt;&gt;"",COUNTA($B$20:B91),"")</f>
        <v>71</v>
      </c>
      <c r="B91" s="78" t="s">
        <v>96</v>
      </c>
      <c r="C91" s="170">
        <v>78.239999999999995</v>
      </c>
      <c r="D91" s="170">
        <v>11.59</v>
      </c>
      <c r="E91" s="170" t="s">
        <v>8</v>
      </c>
      <c r="F91" s="170">
        <v>3.09</v>
      </c>
      <c r="G91" s="170" t="s">
        <v>8</v>
      </c>
      <c r="H91" s="170" t="s">
        <v>8</v>
      </c>
      <c r="I91" s="170" t="s">
        <v>8</v>
      </c>
      <c r="J91" s="170" t="s">
        <v>8</v>
      </c>
      <c r="K91" s="170" t="s">
        <v>8</v>
      </c>
      <c r="L91" s="170">
        <v>0.46</v>
      </c>
      <c r="M91" s="170" t="s">
        <v>8</v>
      </c>
      <c r="N91" s="170">
        <v>63.09</v>
      </c>
      <c r="O91" s="86"/>
      <c r="P91" s="86"/>
      <c r="Q91" s="86"/>
      <c r="R91" s="86"/>
      <c r="S91" s="86"/>
      <c r="T91" s="86"/>
      <c r="U91" s="86"/>
      <c r="V91" s="86"/>
      <c r="W91" s="86"/>
      <c r="X91" s="86"/>
    </row>
    <row r="92" spans="1:24" ht="11.1" customHeight="1">
      <c r="A92" s="69">
        <f>IF(B92&lt;&gt;"",COUNTA($B$20:B92),"")</f>
        <v>72</v>
      </c>
      <c r="B92" s="78" t="s">
        <v>97</v>
      </c>
      <c r="C92" s="170">
        <v>89.34</v>
      </c>
      <c r="D92" s="170">
        <v>4.18</v>
      </c>
      <c r="E92" s="170">
        <v>0.54</v>
      </c>
      <c r="F92" s="170">
        <v>1.1399999999999999</v>
      </c>
      <c r="G92" s="170" t="s">
        <v>8</v>
      </c>
      <c r="H92" s="170">
        <v>0.38</v>
      </c>
      <c r="I92" s="170" t="s">
        <v>8</v>
      </c>
      <c r="J92" s="170">
        <v>0.38</v>
      </c>
      <c r="K92" s="170">
        <v>0.48</v>
      </c>
      <c r="L92" s="170">
        <v>1.06</v>
      </c>
      <c r="M92" s="170">
        <v>0.65</v>
      </c>
      <c r="N92" s="170">
        <v>80.91</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9"/>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68</v>
      </c>
      <c r="B1" s="230"/>
      <c r="C1" s="231"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31"/>
      <c r="E1" s="231"/>
      <c r="F1" s="231"/>
      <c r="G1" s="232"/>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29" t="s">
        <v>49</v>
      </c>
      <c r="B2" s="230"/>
      <c r="C2" s="231" t="s">
        <v>65</v>
      </c>
      <c r="D2" s="231"/>
      <c r="E2" s="231"/>
      <c r="F2" s="231"/>
      <c r="G2" s="232"/>
      <c r="H2" s="233" t="s">
        <v>65</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4"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24"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150135</v>
      </c>
      <c r="D20" s="163">
        <v>57201</v>
      </c>
      <c r="E20" s="163">
        <v>19584</v>
      </c>
      <c r="F20" s="163">
        <v>8499</v>
      </c>
      <c r="G20" s="163">
        <v>6424</v>
      </c>
      <c r="H20" s="163">
        <v>31262</v>
      </c>
      <c r="I20" s="163">
        <v>7352</v>
      </c>
      <c r="J20" s="163">
        <v>23910</v>
      </c>
      <c r="K20" s="163">
        <v>4161</v>
      </c>
      <c r="L20" s="163">
        <v>15598</v>
      </c>
      <c r="M20" s="163">
        <v>7405</v>
      </c>
      <c r="N20" s="163" t="s">
        <v>8</v>
      </c>
      <c r="O20" s="85"/>
      <c r="P20" s="85"/>
      <c r="Q20" s="85"/>
      <c r="R20" s="85"/>
      <c r="S20" s="85"/>
      <c r="T20" s="85"/>
      <c r="U20" s="85"/>
      <c r="V20" s="85"/>
      <c r="W20" s="85"/>
      <c r="X20" s="85"/>
    </row>
    <row r="21" spans="1:24" s="71" customFormat="1" ht="11.1" customHeight="1">
      <c r="A21" s="69">
        <f>IF(B21&lt;&gt;"",COUNTA($B$20:B21),"")</f>
        <v>2</v>
      </c>
      <c r="B21" s="78" t="s">
        <v>70</v>
      </c>
      <c r="C21" s="163">
        <v>109476</v>
      </c>
      <c r="D21" s="163">
        <v>22154</v>
      </c>
      <c r="E21" s="163">
        <v>8943</v>
      </c>
      <c r="F21" s="163">
        <v>27660</v>
      </c>
      <c r="G21" s="163">
        <v>3050</v>
      </c>
      <c r="H21" s="163">
        <v>12760</v>
      </c>
      <c r="I21" s="163">
        <v>8672</v>
      </c>
      <c r="J21" s="163">
        <v>4089</v>
      </c>
      <c r="K21" s="163">
        <v>2029</v>
      </c>
      <c r="L21" s="163">
        <v>27202</v>
      </c>
      <c r="M21" s="163">
        <v>5676</v>
      </c>
      <c r="N21" s="163" t="s">
        <v>8</v>
      </c>
      <c r="O21" s="85"/>
      <c r="P21" s="85"/>
      <c r="Q21" s="85"/>
      <c r="R21" s="85"/>
      <c r="S21" s="85"/>
      <c r="T21" s="85"/>
      <c r="U21" s="85"/>
      <c r="V21" s="85"/>
      <c r="W21" s="85"/>
      <c r="X21" s="85"/>
    </row>
    <row r="22" spans="1:24" s="71" customFormat="1" ht="21.6" customHeight="1">
      <c r="A22" s="69">
        <f>IF(B22&lt;&gt;"",COUNTA($B$20:B22),"")</f>
        <v>3</v>
      </c>
      <c r="B22" s="79" t="s">
        <v>626</v>
      </c>
      <c r="C22" s="163">
        <v>152965</v>
      </c>
      <c r="D22" s="163" t="s">
        <v>8</v>
      </c>
      <c r="E22" s="163" t="s">
        <v>8</v>
      </c>
      <c r="F22" s="163" t="s">
        <v>8</v>
      </c>
      <c r="G22" s="163" t="s">
        <v>8</v>
      </c>
      <c r="H22" s="163">
        <v>152965</v>
      </c>
      <c r="I22" s="163">
        <v>123421</v>
      </c>
      <c r="J22" s="163">
        <v>29544</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5689</v>
      </c>
      <c r="D23" s="163">
        <v>92</v>
      </c>
      <c r="E23" s="163">
        <v>11</v>
      </c>
      <c r="F23" s="163">
        <v>273</v>
      </c>
      <c r="G23" s="163">
        <v>6</v>
      </c>
      <c r="H23" s="163">
        <v>166</v>
      </c>
      <c r="I23" s="163" t="s">
        <v>8</v>
      </c>
      <c r="J23" s="163">
        <v>166</v>
      </c>
      <c r="K23" s="163">
        <v>54</v>
      </c>
      <c r="L23" s="163">
        <v>151</v>
      </c>
      <c r="M23" s="163">
        <v>75</v>
      </c>
      <c r="N23" s="163">
        <v>4861</v>
      </c>
      <c r="O23" s="85"/>
      <c r="P23" s="85"/>
      <c r="Q23" s="85"/>
      <c r="R23" s="85"/>
      <c r="S23" s="85"/>
      <c r="T23" s="85"/>
      <c r="U23" s="85"/>
      <c r="V23" s="85"/>
      <c r="W23" s="85"/>
      <c r="X23" s="85"/>
    </row>
    <row r="24" spans="1:24" s="71" customFormat="1" ht="11.1" customHeight="1">
      <c r="A24" s="69">
        <f>IF(B24&lt;&gt;"",COUNTA($B$20:B24),"")</f>
        <v>5</v>
      </c>
      <c r="B24" s="78" t="s">
        <v>72</v>
      </c>
      <c r="C24" s="163">
        <v>308908</v>
      </c>
      <c r="D24" s="163">
        <v>12907</v>
      </c>
      <c r="E24" s="163">
        <v>4520</v>
      </c>
      <c r="F24" s="163">
        <v>15487</v>
      </c>
      <c r="G24" s="163">
        <v>3152</v>
      </c>
      <c r="H24" s="163">
        <v>137722</v>
      </c>
      <c r="I24" s="163">
        <v>5690</v>
      </c>
      <c r="J24" s="163">
        <v>132031</v>
      </c>
      <c r="K24" s="163">
        <v>4129</v>
      </c>
      <c r="L24" s="163">
        <v>13213</v>
      </c>
      <c r="M24" s="163">
        <v>10116</v>
      </c>
      <c r="N24" s="163">
        <v>107662</v>
      </c>
      <c r="O24" s="85"/>
      <c r="P24" s="85"/>
      <c r="Q24" s="85"/>
      <c r="R24" s="85"/>
      <c r="S24" s="85"/>
      <c r="T24" s="85"/>
      <c r="U24" s="85"/>
      <c r="V24" s="85"/>
      <c r="W24" s="85"/>
      <c r="X24" s="85"/>
    </row>
    <row r="25" spans="1:24" s="71" customFormat="1" ht="11.1" customHeight="1">
      <c r="A25" s="69">
        <f>IF(B25&lt;&gt;"",COUNTA($B$20:B25),"")</f>
        <v>6</v>
      </c>
      <c r="B25" s="78" t="s">
        <v>73</v>
      </c>
      <c r="C25" s="163">
        <v>172775</v>
      </c>
      <c r="D25" s="163">
        <v>8065</v>
      </c>
      <c r="E25" s="163">
        <v>335</v>
      </c>
      <c r="F25" s="163">
        <v>7805</v>
      </c>
      <c r="G25" s="163">
        <v>46</v>
      </c>
      <c r="H25" s="163">
        <v>48395</v>
      </c>
      <c r="I25" s="163">
        <v>3</v>
      </c>
      <c r="J25" s="163">
        <v>48392</v>
      </c>
      <c r="K25" s="163">
        <v>343</v>
      </c>
      <c r="L25" s="163">
        <v>316</v>
      </c>
      <c r="M25" s="163">
        <v>814</v>
      </c>
      <c r="N25" s="163">
        <v>106656</v>
      </c>
      <c r="O25" s="85"/>
      <c r="P25" s="85"/>
      <c r="Q25" s="85"/>
      <c r="R25" s="85"/>
      <c r="S25" s="85"/>
      <c r="T25" s="85"/>
      <c r="U25" s="85"/>
      <c r="V25" s="85"/>
      <c r="W25" s="85"/>
      <c r="X25" s="85"/>
    </row>
    <row r="26" spans="1:24" s="71" customFormat="1" ht="19.149999999999999" customHeight="1">
      <c r="A26" s="70">
        <f>IF(B26&lt;&gt;"",COUNTA($B$20:B26),"")</f>
        <v>7</v>
      </c>
      <c r="B26" s="80" t="s">
        <v>74</v>
      </c>
      <c r="C26" s="174">
        <v>554398</v>
      </c>
      <c r="D26" s="174">
        <v>84289</v>
      </c>
      <c r="E26" s="174">
        <v>32724</v>
      </c>
      <c r="F26" s="174">
        <v>44114</v>
      </c>
      <c r="G26" s="174">
        <v>12586</v>
      </c>
      <c r="H26" s="174">
        <v>286479</v>
      </c>
      <c r="I26" s="174">
        <v>145132</v>
      </c>
      <c r="J26" s="174">
        <v>141347</v>
      </c>
      <c r="K26" s="174">
        <v>10031</v>
      </c>
      <c r="L26" s="174">
        <v>55849</v>
      </c>
      <c r="M26" s="174">
        <v>22459</v>
      </c>
      <c r="N26" s="174">
        <v>5866</v>
      </c>
      <c r="O26" s="85"/>
      <c r="P26" s="85"/>
      <c r="Q26" s="85"/>
      <c r="R26" s="85"/>
      <c r="S26" s="85"/>
      <c r="T26" s="85"/>
      <c r="U26" s="85"/>
      <c r="V26" s="85"/>
      <c r="W26" s="85"/>
      <c r="X26" s="85"/>
    </row>
    <row r="27" spans="1:24" s="71" customFormat="1" ht="21.6" customHeight="1">
      <c r="A27" s="69">
        <f>IF(B27&lt;&gt;"",COUNTA($B$20:B27),"")</f>
        <v>8</v>
      </c>
      <c r="B27" s="79" t="s">
        <v>75</v>
      </c>
      <c r="C27" s="163">
        <v>122555</v>
      </c>
      <c r="D27" s="163">
        <v>9623</v>
      </c>
      <c r="E27" s="163">
        <v>14765</v>
      </c>
      <c r="F27" s="163">
        <v>25500</v>
      </c>
      <c r="G27" s="163">
        <v>2959</v>
      </c>
      <c r="H27" s="163">
        <v>4438</v>
      </c>
      <c r="I27" s="163">
        <v>121</v>
      </c>
      <c r="J27" s="163">
        <v>4317</v>
      </c>
      <c r="K27" s="163">
        <v>7438</v>
      </c>
      <c r="L27" s="163">
        <v>34546</v>
      </c>
      <c r="M27" s="163">
        <v>23286</v>
      </c>
      <c r="N27" s="163" t="s">
        <v>8</v>
      </c>
      <c r="O27" s="85"/>
      <c r="P27" s="85"/>
      <c r="Q27" s="85"/>
      <c r="R27" s="85"/>
      <c r="S27" s="85"/>
      <c r="T27" s="85"/>
      <c r="U27" s="85"/>
      <c r="V27" s="85"/>
      <c r="W27" s="85"/>
      <c r="X27" s="85"/>
    </row>
    <row r="28" spans="1:24" s="71" customFormat="1" ht="11.1" customHeight="1">
      <c r="A28" s="69">
        <f>IF(B28&lt;&gt;"",COUNTA($B$20:B28),"")</f>
        <v>9</v>
      </c>
      <c r="B28" s="78" t="s">
        <v>76</v>
      </c>
      <c r="C28" s="163">
        <v>93279</v>
      </c>
      <c r="D28" s="163">
        <v>4440</v>
      </c>
      <c r="E28" s="163">
        <v>6486</v>
      </c>
      <c r="F28" s="163">
        <v>23237</v>
      </c>
      <c r="G28" s="163">
        <v>2493</v>
      </c>
      <c r="H28" s="163">
        <v>3205</v>
      </c>
      <c r="I28" s="163">
        <v>16</v>
      </c>
      <c r="J28" s="163">
        <v>3188</v>
      </c>
      <c r="K28" s="163">
        <v>5686</v>
      </c>
      <c r="L28" s="163">
        <v>31820</v>
      </c>
      <c r="M28" s="163">
        <v>15913</v>
      </c>
      <c r="N28" s="163" t="s">
        <v>8</v>
      </c>
      <c r="O28" s="85"/>
      <c r="P28" s="85"/>
      <c r="Q28" s="85"/>
      <c r="R28" s="85"/>
      <c r="S28" s="85"/>
      <c r="T28" s="85"/>
      <c r="U28" s="85"/>
      <c r="V28" s="85"/>
      <c r="W28" s="85"/>
      <c r="X28" s="85"/>
    </row>
    <row r="29" spans="1:24"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row>
    <row r="30" spans="1:24" s="71" customFormat="1" ht="11.1" customHeight="1">
      <c r="A30" s="69">
        <f>IF(B30&lt;&gt;"",COUNTA($B$20:B30),"")</f>
        <v>11</v>
      </c>
      <c r="B30" s="78" t="s">
        <v>78</v>
      </c>
      <c r="C30" s="163">
        <v>3699</v>
      </c>
      <c r="D30" s="163">
        <v>152</v>
      </c>
      <c r="E30" s="163">
        <v>504</v>
      </c>
      <c r="F30" s="163">
        <v>226</v>
      </c>
      <c r="G30" s="163" t="s">
        <v>8</v>
      </c>
      <c r="H30" s="163">
        <v>185</v>
      </c>
      <c r="I30" s="163" t="s">
        <v>8</v>
      </c>
      <c r="J30" s="163">
        <v>185</v>
      </c>
      <c r="K30" s="163">
        <v>247</v>
      </c>
      <c r="L30" s="163">
        <v>1867</v>
      </c>
      <c r="M30" s="163">
        <v>246</v>
      </c>
      <c r="N30" s="163">
        <v>273</v>
      </c>
      <c r="O30" s="85"/>
      <c r="P30" s="85"/>
      <c r="Q30" s="85"/>
      <c r="R30" s="85"/>
      <c r="S30" s="85"/>
      <c r="T30" s="85"/>
      <c r="U30" s="85"/>
      <c r="V30" s="85"/>
      <c r="W30" s="85"/>
      <c r="X30" s="85"/>
    </row>
    <row r="31" spans="1:24" s="71" customFormat="1" ht="11.1" customHeight="1">
      <c r="A31" s="69">
        <f>IF(B31&lt;&gt;"",COUNTA($B$20:B31),"")</f>
        <v>12</v>
      </c>
      <c r="B31" s="78" t="s">
        <v>73</v>
      </c>
      <c r="C31" s="163">
        <v>1325</v>
      </c>
      <c r="D31" s="163">
        <v>182</v>
      </c>
      <c r="E31" s="163">
        <v>439</v>
      </c>
      <c r="F31" s="163">
        <v>215</v>
      </c>
      <c r="G31" s="163" t="s">
        <v>8</v>
      </c>
      <c r="H31" s="163">
        <v>42</v>
      </c>
      <c r="I31" s="163" t="s">
        <v>8</v>
      </c>
      <c r="J31" s="163">
        <v>42</v>
      </c>
      <c r="K31" s="163" t="s">
        <v>8</v>
      </c>
      <c r="L31" s="163">
        <v>199</v>
      </c>
      <c r="M31" s="163">
        <v>3</v>
      </c>
      <c r="N31" s="163">
        <v>245</v>
      </c>
      <c r="O31" s="85"/>
      <c r="P31" s="85"/>
      <c r="Q31" s="85"/>
      <c r="R31" s="85"/>
      <c r="S31" s="85"/>
      <c r="T31" s="85"/>
      <c r="U31" s="85"/>
      <c r="V31" s="85"/>
      <c r="W31" s="85"/>
      <c r="X31" s="85"/>
    </row>
    <row r="32" spans="1:24" s="71" customFormat="1" ht="19.149999999999999" customHeight="1">
      <c r="A32" s="70">
        <f>IF(B32&lt;&gt;"",COUNTA($B$20:B32),"")</f>
        <v>13</v>
      </c>
      <c r="B32" s="80" t="s">
        <v>79</v>
      </c>
      <c r="C32" s="174">
        <v>124929</v>
      </c>
      <c r="D32" s="174">
        <v>9593</v>
      </c>
      <c r="E32" s="174">
        <v>14830</v>
      </c>
      <c r="F32" s="174">
        <v>25510</v>
      </c>
      <c r="G32" s="174">
        <v>2959</v>
      </c>
      <c r="H32" s="174">
        <v>4581</v>
      </c>
      <c r="I32" s="174">
        <v>121</v>
      </c>
      <c r="J32" s="174">
        <v>4460</v>
      </c>
      <c r="K32" s="174">
        <v>7685</v>
      </c>
      <c r="L32" s="174">
        <v>36214</v>
      </c>
      <c r="M32" s="174">
        <v>23529</v>
      </c>
      <c r="N32" s="174">
        <v>28</v>
      </c>
      <c r="O32" s="85"/>
      <c r="P32" s="85"/>
      <c r="Q32" s="85"/>
      <c r="R32" s="85"/>
      <c r="S32" s="85"/>
      <c r="T32" s="85"/>
      <c r="U32" s="85"/>
      <c r="V32" s="85"/>
      <c r="W32" s="85"/>
      <c r="X32" s="85"/>
    </row>
    <row r="33" spans="1:24" s="71" customFormat="1" ht="19.149999999999999" customHeight="1">
      <c r="A33" s="70">
        <f>IF(B33&lt;&gt;"",COUNTA($B$20:B33),"")</f>
        <v>14</v>
      </c>
      <c r="B33" s="80" t="s">
        <v>80</v>
      </c>
      <c r="C33" s="174">
        <v>679327</v>
      </c>
      <c r="D33" s="174">
        <v>93882</v>
      </c>
      <c r="E33" s="174">
        <v>47554</v>
      </c>
      <c r="F33" s="174">
        <v>69624</v>
      </c>
      <c r="G33" s="174">
        <v>15545</v>
      </c>
      <c r="H33" s="174">
        <v>291061</v>
      </c>
      <c r="I33" s="174">
        <v>145253</v>
      </c>
      <c r="J33" s="174">
        <v>145807</v>
      </c>
      <c r="K33" s="174">
        <v>17716</v>
      </c>
      <c r="L33" s="174">
        <v>92063</v>
      </c>
      <c r="M33" s="174">
        <v>45988</v>
      </c>
      <c r="N33" s="174">
        <v>5894</v>
      </c>
      <c r="O33" s="85"/>
      <c r="P33" s="85"/>
      <c r="Q33" s="85"/>
      <c r="R33" s="85"/>
      <c r="S33" s="85"/>
      <c r="T33" s="85"/>
      <c r="U33" s="85"/>
      <c r="V33" s="85"/>
      <c r="W33" s="85"/>
      <c r="X33" s="85"/>
    </row>
    <row r="34" spans="1:24" s="71" customFormat="1" ht="11.1" customHeight="1">
      <c r="A34" s="69">
        <f>IF(B34&lt;&gt;"",COUNTA($B$20:B34),"")</f>
        <v>15</v>
      </c>
      <c r="B34" s="78" t="s">
        <v>81</v>
      </c>
      <c r="C34" s="163">
        <v>168624</v>
      </c>
      <c r="D34" s="163" t="s">
        <v>8</v>
      </c>
      <c r="E34" s="163" t="s">
        <v>8</v>
      </c>
      <c r="F34" s="163" t="s">
        <v>8</v>
      </c>
      <c r="G34" s="163" t="s">
        <v>8</v>
      </c>
      <c r="H34" s="163" t="s">
        <v>8</v>
      </c>
      <c r="I34" s="163" t="s">
        <v>8</v>
      </c>
      <c r="J34" s="163" t="s">
        <v>8</v>
      </c>
      <c r="K34" s="163" t="s">
        <v>8</v>
      </c>
      <c r="L34" s="163" t="s">
        <v>8</v>
      </c>
      <c r="M34" s="163" t="s">
        <v>8</v>
      </c>
      <c r="N34" s="163">
        <v>168624</v>
      </c>
      <c r="O34" s="85"/>
      <c r="P34" s="85"/>
      <c r="Q34" s="85"/>
      <c r="R34" s="85"/>
      <c r="S34" s="85"/>
      <c r="T34" s="85"/>
      <c r="U34" s="85"/>
      <c r="V34" s="85"/>
      <c r="W34" s="85"/>
      <c r="X34" s="85"/>
    </row>
    <row r="35" spans="1:24" s="71" customFormat="1" ht="11.1" customHeight="1">
      <c r="A35" s="69">
        <f>IF(B35&lt;&gt;"",COUNTA($B$20:B35),"")</f>
        <v>16</v>
      </c>
      <c r="B35" s="78" t="s">
        <v>82</v>
      </c>
      <c r="C35" s="163">
        <v>62734</v>
      </c>
      <c r="D35" s="163" t="s">
        <v>8</v>
      </c>
      <c r="E35" s="163" t="s">
        <v>8</v>
      </c>
      <c r="F35" s="163" t="s">
        <v>8</v>
      </c>
      <c r="G35" s="163" t="s">
        <v>8</v>
      </c>
      <c r="H35" s="163" t="s">
        <v>8</v>
      </c>
      <c r="I35" s="163" t="s">
        <v>8</v>
      </c>
      <c r="J35" s="163" t="s">
        <v>8</v>
      </c>
      <c r="K35" s="163" t="s">
        <v>8</v>
      </c>
      <c r="L35" s="163" t="s">
        <v>8</v>
      </c>
      <c r="M35" s="163" t="s">
        <v>8</v>
      </c>
      <c r="N35" s="163">
        <v>62734</v>
      </c>
      <c r="O35" s="85"/>
      <c r="P35" s="85"/>
      <c r="Q35" s="85"/>
      <c r="R35" s="85"/>
      <c r="S35" s="85"/>
      <c r="T35" s="85"/>
      <c r="U35" s="85"/>
      <c r="V35" s="85"/>
      <c r="W35" s="85"/>
      <c r="X35" s="85"/>
    </row>
    <row r="36" spans="1:24" s="71" customFormat="1" ht="11.1" customHeight="1">
      <c r="A36" s="69">
        <f>IF(B36&lt;&gt;"",COUNTA($B$20:B36),"")</f>
        <v>17</v>
      </c>
      <c r="B36" s="78" t="s">
        <v>98</v>
      </c>
      <c r="C36" s="163">
        <v>70555</v>
      </c>
      <c r="D36" s="163" t="s">
        <v>8</v>
      </c>
      <c r="E36" s="163" t="s">
        <v>8</v>
      </c>
      <c r="F36" s="163" t="s">
        <v>8</v>
      </c>
      <c r="G36" s="163" t="s">
        <v>8</v>
      </c>
      <c r="H36" s="163" t="s">
        <v>8</v>
      </c>
      <c r="I36" s="163" t="s">
        <v>8</v>
      </c>
      <c r="J36" s="163" t="s">
        <v>8</v>
      </c>
      <c r="K36" s="163" t="s">
        <v>8</v>
      </c>
      <c r="L36" s="163" t="s">
        <v>8</v>
      </c>
      <c r="M36" s="163" t="s">
        <v>8</v>
      </c>
      <c r="N36" s="163">
        <v>70555</v>
      </c>
      <c r="O36" s="85"/>
      <c r="P36" s="85"/>
      <c r="Q36" s="85"/>
      <c r="R36" s="85"/>
      <c r="S36" s="85"/>
      <c r="T36" s="85"/>
      <c r="U36" s="85"/>
      <c r="V36" s="85"/>
      <c r="W36" s="85"/>
      <c r="X36" s="85"/>
    </row>
    <row r="37" spans="1:24" s="71" customFormat="1" ht="11.1" customHeight="1">
      <c r="A37" s="69">
        <f>IF(B37&lt;&gt;"",COUNTA($B$20:B37),"")</f>
        <v>18</v>
      </c>
      <c r="B37" s="78" t="s">
        <v>99</v>
      </c>
      <c r="C37" s="163">
        <v>20973</v>
      </c>
      <c r="D37" s="163" t="s">
        <v>8</v>
      </c>
      <c r="E37" s="163" t="s">
        <v>8</v>
      </c>
      <c r="F37" s="163" t="s">
        <v>8</v>
      </c>
      <c r="G37" s="163" t="s">
        <v>8</v>
      </c>
      <c r="H37" s="163" t="s">
        <v>8</v>
      </c>
      <c r="I37" s="163" t="s">
        <v>8</v>
      </c>
      <c r="J37" s="163" t="s">
        <v>8</v>
      </c>
      <c r="K37" s="163" t="s">
        <v>8</v>
      </c>
      <c r="L37" s="163" t="s">
        <v>8</v>
      </c>
      <c r="M37" s="163" t="s">
        <v>8</v>
      </c>
      <c r="N37" s="163">
        <v>20973</v>
      </c>
      <c r="O37" s="85"/>
      <c r="P37" s="85"/>
      <c r="Q37" s="85"/>
      <c r="R37" s="85"/>
      <c r="S37" s="85"/>
      <c r="T37" s="85"/>
      <c r="U37" s="85"/>
      <c r="V37" s="85"/>
      <c r="W37" s="85"/>
      <c r="X37" s="85"/>
    </row>
    <row r="38" spans="1:24" s="71" customFormat="1" ht="11.1" customHeight="1">
      <c r="A38" s="69">
        <f>IF(B38&lt;&gt;"",COUNTA($B$20:B38),"")</f>
        <v>19</v>
      </c>
      <c r="B38" s="78" t="s">
        <v>26</v>
      </c>
      <c r="C38" s="163">
        <v>90959</v>
      </c>
      <c r="D38" s="163" t="s">
        <v>8</v>
      </c>
      <c r="E38" s="163" t="s">
        <v>8</v>
      </c>
      <c r="F38" s="163" t="s">
        <v>8</v>
      </c>
      <c r="G38" s="163" t="s">
        <v>8</v>
      </c>
      <c r="H38" s="163" t="s">
        <v>8</v>
      </c>
      <c r="I38" s="163" t="s">
        <v>8</v>
      </c>
      <c r="J38" s="163" t="s">
        <v>8</v>
      </c>
      <c r="K38" s="163" t="s">
        <v>8</v>
      </c>
      <c r="L38" s="163" t="s">
        <v>8</v>
      </c>
      <c r="M38" s="163" t="s">
        <v>8</v>
      </c>
      <c r="N38" s="163">
        <v>90959</v>
      </c>
      <c r="O38" s="85"/>
      <c r="P38" s="85"/>
      <c r="Q38" s="85"/>
      <c r="R38" s="85"/>
      <c r="S38" s="85"/>
      <c r="T38" s="85"/>
      <c r="U38" s="85"/>
      <c r="V38" s="85"/>
      <c r="W38" s="85"/>
      <c r="X38" s="85"/>
    </row>
    <row r="39" spans="1:24" s="71" customFormat="1" ht="21.6" customHeight="1">
      <c r="A39" s="69">
        <f>IF(B39&lt;&gt;"",COUNTA($B$20:B39),"")</f>
        <v>20</v>
      </c>
      <c r="B39" s="79" t="s">
        <v>83</v>
      </c>
      <c r="C39" s="163">
        <v>32069</v>
      </c>
      <c r="D39" s="163" t="s">
        <v>8</v>
      </c>
      <c r="E39" s="163" t="s">
        <v>8</v>
      </c>
      <c r="F39" s="163" t="s">
        <v>8</v>
      </c>
      <c r="G39" s="163" t="s">
        <v>8</v>
      </c>
      <c r="H39" s="163" t="s">
        <v>8</v>
      </c>
      <c r="I39" s="163" t="s">
        <v>8</v>
      </c>
      <c r="J39" s="163" t="s">
        <v>8</v>
      </c>
      <c r="K39" s="163" t="s">
        <v>8</v>
      </c>
      <c r="L39" s="163" t="s">
        <v>8</v>
      </c>
      <c r="M39" s="163" t="s">
        <v>8</v>
      </c>
      <c r="N39" s="163">
        <v>32069</v>
      </c>
      <c r="O39" s="85"/>
      <c r="P39" s="85"/>
      <c r="Q39" s="85"/>
      <c r="R39" s="85"/>
      <c r="S39" s="85"/>
      <c r="T39" s="85"/>
      <c r="U39" s="85"/>
      <c r="V39" s="85"/>
      <c r="W39" s="85"/>
      <c r="X39" s="85"/>
    </row>
    <row r="40" spans="1:24" s="71" customFormat="1" ht="21.6" customHeight="1">
      <c r="A40" s="69">
        <f>IF(B40&lt;&gt;"",COUNTA($B$20:B40),"")</f>
        <v>21</v>
      </c>
      <c r="B40" s="79" t="s">
        <v>84</v>
      </c>
      <c r="C40" s="163">
        <v>68917</v>
      </c>
      <c r="D40" s="163">
        <v>60</v>
      </c>
      <c r="E40" s="163">
        <v>458</v>
      </c>
      <c r="F40" s="163">
        <v>1174</v>
      </c>
      <c r="G40" s="163">
        <v>1119</v>
      </c>
      <c r="H40" s="163">
        <v>58119</v>
      </c>
      <c r="I40" s="163">
        <v>1678</v>
      </c>
      <c r="J40" s="163">
        <v>56441</v>
      </c>
      <c r="K40" s="163">
        <v>992</v>
      </c>
      <c r="L40" s="163">
        <v>6652</v>
      </c>
      <c r="M40" s="163">
        <v>342</v>
      </c>
      <c r="N40" s="163" t="s">
        <v>8</v>
      </c>
      <c r="O40" s="85"/>
      <c r="P40" s="85"/>
      <c r="Q40" s="85"/>
      <c r="R40" s="85"/>
      <c r="S40" s="85"/>
      <c r="T40" s="85"/>
      <c r="U40" s="85"/>
      <c r="V40" s="85"/>
      <c r="W40" s="85"/>
      <c r="X40" s="85"/>
    </row>
    <row r="41" spans="1:24" s="71" customFormat="1" ht="21.6" customHeight="1">
      <c r="A41" s="69">
        <f>IF(B41&lt;&gt;"",COUNTA($B$20:B41),"")</f>
        <v>22</v>
      </c>
      <c r="B41" s="79" t="s">
        <v>85</v>
      </c>
      <c r="C41" s="163">
        <v>15553</v>
      </c>
      <c r="D41" s="163">
        <v>260</v>
      </c>
      <c r="E41" s="163">
        <v>15</v>
      </c>
      <c r="F41" s="163">
        <v>118</v>
      </c>
      <c r="G41" s="163">
        <v>224</v>
      </c>
      <c r="H41" s="163">
        <v>14817</v>
      </c>
      <c r="I41" s="163">
        <v>14495</v>
      </c>
      <c r="J41" s="163">
        <v>322</v>
      </c>
      <c r="K41" s="163" t="s">
        <v>8</v>
      </c>
      <c r="L41" s="163">
        <v>85</v>
      </c>
      <c r="M41" s="163">
        <v>35</v>
      </c>
      <c r="N41" s="163" t="s">
        <v>8</v>
      </c>
      <c r="O41" s="85"/>
      <c r="P41" s="85"/>
      <c r="Q41" s="85"/>
      <c r="R41" s="85"/>
      <c r="S41" s="85"/>
      <c r="T41" s="85"/>
      <c r="U41" s="85"/>
      <c r="V41" s="85"/>
      <c r="W41" s="85"/>
      <c r="X41" s="85"/>
    </row>
    <row r="42" spans="1:24" s="71" customFormat="1" ht="11.1" customHeight="1">
      <c r="A42" s="69">
        <f>IF(B42&lt;&gt;"",COUNTA($B$20:B42),"")</f>
        <v>23</v>
      </c>
      <c r="B42" s="78" t="s">
        <v>86</v>
      </c>
      <c r="C42" s="163">
        <v>16924</v>
      </c>
      <c r="D42" s="163">
        <v>267</v>
      </c>
      <c r="E42" s="163">
        <v>5267</v>
      </c>
      <c r="F42" s="163">
        <v>482</v>
      </c>
      <c r="G42" s="163">
        <v>994</v>
      </c>
      <c r="H42" s="163">
        <v>960</v>
      </c>
      <c r="I42" s="163">
        <v>81</v>
      </c>
      <c r="J42" s="163">
        <v>879</v>
      </c>
      <c r="K42" s="163">
        <v>258</v>
      </c>
      <c r="L42" s="163">
        <v>3703</v>
      </c>
      <c r="M42" s="163">
        <v>4991</v>
      </c>
      <c r="N42" s="163" t="s">
        <v>8</v>
      </c>
      <c r="O42" s="85"/>
      <c r="P42" s="85"/>
      <c r="Q42" s="85"/>
      <c r="R42" s="85"/>
      <c r="S42" s="85"/>
      <c r="T42" s="85"/>
      <c r="U42" s="85"/>
      <c r="V42" s="85"/>
      <c r="W42" s="85"/>
      <c r="X42" s="85"/>
    </row>
    <row r="43" spans="1:24" s="71" customFormat="1" ht="11.1" customHeight="1">
      <c r="A43" s="69">
        <f>IF(B43&lt;&gt;"",COUNTA($B$20:B43),"")</f>
        <v>24</v>
      </c>
      <c r="B43" s="78" t="s">
        <v>87</v>
      </c>
      <c r="C43" s="163">
        <v>324835</v>
      </c>
      <c r="D43" s="163">
        <v>24234</v>
      </c>
      <c r="E43" s="163">
        <v>6635</v>
      </c>
      <c r="F43" s="163">
        <v>9119</v>
      </c>
      <c r="G43" s="163">
        <v>966</v>
      </c>
      <c r="H43" s="163">
        <v>157835</v>
      </c>
      <c r="I43" s="163">
        <v>104803</v>
      </c>
      <c r="J43" s="163">
        <v>53032</v>
      </c>
      <c r="K43" s="163">
        <v>1251</v>
      </c>
      <c r="L43" s="163">
        <v>4273</v>
      </c>
      <c r="M43" s="163">
        <v>11771</v>
      </c>
      <c r="N43" s="163">
        <v>108750</v>
      </c>
      <c r="O43" s="85"/>
      <c r="P43" s="85"/>
      <c r="Q43" s="85"/>
      <c r="R43" s="85"/>
      <c r="S43" s="85"/>
      <c r="T43" s="85"/>
      <c r="U43" s="85"/>
      <c r="V43" s="85"/>
      <c r="W43" s="85"/>
      <c r="X43" s="85"/>
    </row>
    <row r="44" spans="1:24" s="71" customFormat="1" ht="11.1" customHeight="1">
      <c r="A44" s="69">
        <f>IF(B44&lt;&gt;"",COUNTA($B$20:B44),"")</f>
        <v>25</v>
      </c>
      <c r="B44" s="78" t="s">
        <v>73</v>
      </c>
      <c r="C44" s="163">
        <v>172775</v>
      </c>
      <c r="D44" s="163">
        <v>8065</v>
      </c>
      <c r="E44" s="163">
        <v>335</v>
      </c>
      <c r="F44" s="163">
        <v>7805</v>
      </c>
      <c r="G44" s="163">
        <v>46</v>
      </c>
      <c r="H44" s="163">
        <v>48395</v>
      </c>
      <c r="I44" s="163">
        <v>3</v>
      </c>
      <c r="J44" s="163">
        <v>48392</v>
      </c>
      <c r="K44" s="163">
        <v>343</v>
      </c>
      <c r="L44" s="163">
        <v>316</v>
      </c>
      <c r="M44" s="163">
        <v>814</v>
      </c>
      <c r="N44" s="163">
        <v>106656</v>
      </c>
      <c r="O44" s="85"/>
      <c r="P44" s="85"/>
      <c r="Q44" s="85"/>
      <c r="R44" s="85"/>
      <c r="S44" s="85"/>
      <c r="T44" s="85"/>
      <c r="U44" s="85"/>
      <c r="V44" s="85"/>
      <c r="W44" s="85"/>
      <c r="X44" s="85"/>
    </row>
    <row r="45" spans="1:24" s="71" customFormat="1" ht="19.149999999999999" customHeight="1">
      <c r="A45" s="70">
        <f>IF(B45&lt;&gt;"",COUNTA($B$20:B45),"")</f>
        <v>26</v>
      </c>
      <c r="B45" s="80" t="s">
        <v>88</v>
      </c>
      <c r="C45" s="174">
        <v>545106</v>
      </c>
      <c r="D45" s="174">
        <v>16756</v>
      </c>
      <c r="E45" s="174">
        <v>12041</v>
      </c>
      <c r="F45" s="174">
        <v>3089</v>
      </c>
      <c r="G45" s="174">
        <v>3258</v>
      </c>
      <c r="H45" s="174">
        <v>183337</v>
      </c>
      <c r="I45" s="174">
        <v>121055</v>
      </c>
      <c r="J45" s="174">
        <v>62282</v>
      </c>
      <c r="K45" s="174">
        <v>2157</v>
      </c>
      <c r="L45" s="174">
        <v>14398</v>
      </c>
      <c r="M45" s="174">
        <v>16325</v>
      </c>
      <c r="N45" s="174">
        <v>293746</v>
      </c>
      <c r="O45" s="85"/>
      <c r="P45" s="85"/>
      <c r="Q45" s="85"/>
      <c r="R45" s="85"/>
      <c r="S45" s="85"/>
      <c r="T45" s="85"/>
      <c r="U45" s="85"/>
      <c r="V45" s="85"/>
      <c r="W45" s="85"/>
      <c r="X45" s="85"/>
    </row>
    <row r="46" spans="1:24" s="87" customFormat="1" ht="11.1" customHeight="1">
      <c r="A46" s="69">
        <f>IF(B46&lt;&gt;"",COUNTA($B$20:B46),"")</f>
        <v>27</v>
      </c>
      <c r="B46" s="78" t="s">
        <v>89</v>
      </c>
      <c r="C46" s="163">
        <v>84080</v>
      </c>
      <c r="D46" s="163">
        <v>549</v>
      </c>
      <c r="E46" s="163">
        <v>5837</v>
      </c>
      <c r="F46" s="163">
        <v>18033</v>
      </c>
      <c r="G46" s="163">
        <v>2683</v>
      </c>
      <c r="H46" s="163">
        <v>2328</v>
      </c>
      <c r="I46" s="163">
        <v>190</v>
      </c>
      <c r="J46" s="163">
        <v>2138</v>
      </c>
      <c r="K46" s="163">
        <v>3036</v>
      </c>
      <c r="L46" s="163">
        <v>14675</v>
      </c>
      <c r="M46" s="163">
        <v>24711</v>
      </c>
      <c r="N46" s="163">
        <v>12227</v>
      </c>
      <c r="O46" s="86"/>
      <c r="P46" s="86"/>
      <c r="Q46" s="86"/>
      <c r="R46" s="86"/>
      <c r="S46" s="86"/>
      <c r="T46" s="86"/>
      <c r="U46" s="86"/>
      <c r="V46" s="86"/>
      <c r="W46" s="86"/>
      <c r="X46" s="86"/>
    </row>
    <row r="47" spans="1:24"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row>
    <row r="48" spans="1:24" s="87" customFormat="1" ht="11.1" customHeight="1">
      <c r="A48" s="69">
        <f>IF(B48&lt;&gt;"",COUNTA($B$20:B48),"")</f>
        <v>29</v>
      </c>
      <c r="B48" s="78" t="s">
        <v>91</v>
      </c>
      <c r="C48" s="163">
        <v>29152</v>
      </c>
      <c r="D48" s="163">
        <v>3195</v>
      </c>
      <c r="E48" s="163">
        <v>609</v>
      </c>
      <c r="F48" s="163">
        <v>499</v>
      </c>
      <c r="G48" s="163">
        <v>93</v>
      </c>
      <c r="H48" s="163">
        <v>71</v>
      </c>
      <c r="I48" s="163" t="s">
        <v>8</v>
      </c>
      <c r="J48" s="163">
        <v>71</v>
      </c>
      <c r="K48" s="163">
        <v>1590</v>
      </c>
      <c r="L48" s="163">
        <v>16725</v>
      </c>
      <c r="M48" s="163">
        <v>6106</v>
      </c>
      <c r="N48" s="163">
        <v>264</v>
      </c>
      <c r="O48" s="86"/>
      <c r="P48" s="86"/>
      <c r="Q48" s="86"/>
      <c r="R48" s="86"/>
      <c r="S48" s="86"/>
      <c r="T48" s="86"/>
      <c r="U48" s="86"/>
      <c r="V48" s="86"/>
      <c r="W48" s="86"/>
      <c r="X48" s="86"/>
    </row>
    <row r="49" spans="1:24" s="87" customFormat="1" ht="11.1" customHeight="1">
      <c r="A49" s="69">
        <f>IF(B49&lt;&gt;"",COUNTA($B$20:B49),"")</f>
        <v>30</v>
      </c>
      <c r="B49" s="78" t="s">
        <v>73</v>
      </c>
      <c r="C49" s="163">
        <v>1325</v>
      </c>
      <c r="D49" s="163">
        <v>182</v>
      </c>
      <c r="E49" s="163">
        <v>439</v>
      </c>
      <c r="F49" s="163">
        <v>215</v>
      </c>
      <c r="G49" s="163" t="s">
        <v>8</v>
      </c>
      <c r="H49" s="163">
        <v>42</v>
      </c>
      <c r="I49" s="163" t="s">
        <v>8</v>
      </c>
      <c r="J49" s="163">
        <v>42</v>
      </c>
      <c r="K49" s="163" t="s">
        <v>8</v>
      </c>
      <c r="L49" s="163">
        <v>199</v>
      </c>
      <c r="M49" s="163">
        <v>3</v>
      </c>
      <c r="N49" s="163">
        <v>245</v>
      </c>
      <c r="O49" s="86"/>
      <c r="P49" s="86"/>
      <c r="Q49" s="86"/>
      <c r="R49" s="86"/>
      <c r="S49" s="86"/>
      <c r="T49" s="86"/>
      <c r="U49" s="86"/>
      <c r="V49" s="86"/>
      <c r="W49" s="86"/>
      <c r="X49" s="86"/>
    </row>
    <row r="50" spans="1:24" s="71" customFormat="1" ht="19.149999999999999" customHeight="1">
      <c r="A50" s="70">
        <f>IF(B50&lt;&gt;"",COUNTA($B$20:B50),"")</f>
        <v>31</v>
      </c>
      <c r="B50" s="80" t="s">
        <v>92</v>
      </c>
      <c r="C50" s="174">
        <v>111908</v>
      </c>
      <c r="D50" s="174">
        <v>3562</v>
      </c>
      <c r="E50" s="174">
        <v>6008</v>
      </c>
      <c r="F50" s="174">
        <v>18318</v>
      </c>
      <c r="G50" s="174">
        <v>2775</v>
      </c>
      <c r="H50" s="174">
        <v>2357</v>
      </c>
      <c r="I50" s="174">
        <v>190</v>
      </c>
      <c r="J50" s="174">
        <v>2167</v>
      </c>
      <c r="K50" s="174">
        <v>4625</v>
      </c>
      <c r="L50" s="174">
        <v>31201</v>
      </c>
      <c r="M50" s="174">
        <v>30815</v>
      </c>
      <c r="N50" s="174">
        <v>12246</v>
      </c>
      <c r="O50" s="85"/>
      <c r="P50" s="85"/>
      <c r="Q50" s="85"/>
      <c r="R50" s="85"/>
      <c r="S50" s="85"/>
      <c r="T50" s="85"/>
      <c r="U50" s="85"/>
      <c r="V50" s="85"/>
      <c r="W50" s="85"/>
      <c r="X50" s="85"/>
    </row>
    <row r="51" spans="1:24" s="71" customFormat="1" ht="19.149999999999999" customHeight="1">
      <c r="A51" s="70">
        <f>IF(B51&lt;&gt;"",COUNTA($B$20:B51),"")</f>
        <v>32</v>
      </c>
      <c r="B51" s="80" t="s">
        <v>93</v>
      </c>
      <c r="C51" s="174">
        <v>657014</v>
      </c>
      <c r="D51" s="174">
        <v>20318</v>
      </c>
      <c r="E51" s="174">
        <v>18049</v>
      </c>
      <c r="F51" s="174">
        <v>21406</v>
      </c>
      <c r="G51" s="174">
        <v>6033</v>
      </c>
      <c r="H51" s="174">
        <v>185694</v>
      </c>
      <c r="I51" s="174">
        <v>121245</v>
      </c>
      <c r="J51" s="174">
        <v>64449</v>
      </c>
      <c r="K51" s="174">
        <v>6783</v>
      </c>
      <c r="L51" s="174">
        <v>45599</v>
      </c>
      <c r="M51" s="174">
        <v>47140</v>
      </c>
      <c r="N51" s="174">
        <v>305992</v>
      </c>
      <c r="O51" s="85"/>
      <c r="P51" s="85"/>
      <c r="Q51" s="85"/>
      <c r="R51" s="85"/>
      <c r="S51" s="85"/>
      <c r="T51" s="85"/>
      <c r="U51" s="85"/>
      <c r="V51" s="85"/>
      <c r="W51" s="85"/>
      <c r="X51" s="85"/>
    </row>
    <row r="52" spans="1:24" s="71" customFormat="1" ht="19.149999999999999" customHeight="1">
      <c r="A52" s="70">
        <f>IF(B52&lt;&gt;"",COUNTA($B$20:B52),"")</f>
        <v>33</v>
      </c>
      <c r="B52" s="80" t="s">
        <v>94</v>
      </c>
      <c r="C52" s="174">
        <v>-22313</v>
      </c>
      <c r="D52" s="174">
        <v>-73565</v>
      </c>
      <c r="E52" s="174">
        <v>-29505</v>
      </c>
      <c r="F52" s="174">
        <v>-48218</v>
      </c>
      <c r="G52" s="174">
        <v>-9512</v>
      </c>
      <c r="H52" s="174">
        <v>-105367</v>
      </c>
      <c r="I52" s="174">
        <v>-24009</v>
      </c>
      <c r="J52" s="174">
        <v>-81358</v>
      </c>
      <c r="K52" s="174">
        <v>-10933</v>
      </c>
      <c r="L52" s="174">
        <v>-46465</v>
      </c>
      <c r="M52" s="174">
        <v>1152</v>
      </c>
      <c r="N52" s="174">
        <v>300098</v>
      </c>
      <c r="O52" s="85"/>
      <c r="P52" s="85"/>
      <c r="Q52" s="85"/>
      <c r="R52" s="85"/>
      <c r="S52" s="85"/>
      <c r="T52" s="85"/>
      <c r="U52" s="85"/>
      <c r="V52" s="85"/>
      <c r="W52" s="85"/>
      <c r="X52" s="85"/>
    </row>
    <row r="53" spans="1:24" s="87" customFormat="1" ht="24.95" customHeight="1">
      <c r="A53" s="69">
        <f>IF(B53&lt;&gt;"",COUNTA($B$20:B53),"")</f>
        <v>34</v>
      </c>
      <c r="B53" s="81" t="s">
        <v>95</v>
      </c>
      <c r="C53" s="173">
        <v>-9292</v>
      </c>
      <c r="D53" s="173">
        <v>-67534</v>
      </c>
      <c r="E53" s="173">
        <v>-20683</v>
      </c>
      <c r="F53" s="173">
        <v>-41025</v>
      </c>
      <c r="G53" s="173">
        <v>-9329</v>
      </c>
      <c r="H53" s="173">
        <v>-103143</v>
      </c>
      <c r="I53" s="173">
        <v>-24078</v>
      </c>
      <c r="J53" s="173">
        <v>-79065</v>
      </c>
      <c r="K53" s="173">
        <v>-7873</v>
      </c>
      <c r="L53" s="173">
        <v>-41452</v>
      </c>
      <c r="M53" s="173">
        <v>-6133</v>
      </c>
      <c r="N53" s="173">
        <v>287880</v>
      </c>
      <c r="O53" s="86"/>
      <c r="P53" s="86"/>
      <c r="Q53" s="86"/>
      <c r="R53" s="86"/>
      <c r="S53" s="86"/>
      <c r="T53" s="86"/>
      <c r="U53" s="86"/>
      <c r="V53" s="86"/>
      <c r="W53" s="86"/>
      <c r="X53" s="86"/>
    </row>
    <row r="54" spans="1:24" s="87" customFormat="1" ht="15" customHeight="1">
      <c r="A54" s="69">
        <f>IF(B54&lt;&gt;"",COUNTA($B$20:B54),"")</f>
        <v>35</v>
      </c>
      <c r="B54" s="78" t="s">
        <v>96</v>
      </c>
      <c r="C54" s="163">
        <v>22703</v>
      </c>
      <c r="D54" s="163">
        <v>343</v>
      </c>
      <c r="E54" s="163" t="s">
        <v>8</v>
      </c>
      <c r="F54" s="163">
        <v>11000</v>
      </c>
      <c r="G54" s="163" t="s">
        <v>8</v>
      </c>
      <c r="H54" s="163">
        <v>1000</v>
      </c>
      <c r="I54" s="163" t="s">
        <v>8</v>
      </c>
      <c r="J54" s="163">
        <v>1000</v>
      </c>
      <c r="K54" s="163">
        <v>100</v>
      </c>
      <c r="L54" s="163">
        <v>1703</v>
      </c>
      <c r="M54" s="163" t="s">
        <v>8</v>
      </c>
      <c r="N54" s="163">
        <v>8557</v>
      </c>
      <c r="O54" s="86"/>
      <c r="P54" s="86"/>
      <c r="Q54" s="86"/>
      <c r="R54" s="86"/>
      <c r="S54" s="86"/>
      <c r="T54" s="86"/>
      <c r="U54" s="86"/>
      <c r="V54" s="86"/>
      <c r="W54" s="86"/>
      <c r="X54" s="86"/>
    </row>
    <row r="55" spans="1:24" ht="11.1" customHeight="1">
      <c r="A55" s="69">
        <f>IF(B55&lt;&gt;"",COUNTA($B$20:B55),"")</f>
        <v>36</v>
      </c>
      <c r="B55" s="78" t="s">
        <v>97</v>
      </c>
      <c r="C55" s="163">
        <v>13847</v>
      </c>
      <c r="D55" s="163">
        <v>1101</v>
      </c>
      <c r="E55" s="163">
        <v>74</v>
      </c>
      <c r="F55" s="163">
        <v>567</v>
      </c>
      <c r="G55" s="163">
        <v>91</v>
      </c>
      <c r="H55" s="163">
        <v>406</v>
      </c>
      <c r="I55" s="163">
        <v>69</v>
      </c>
      <c r="J55" s="163">
        <v>336</v>
      </c>
      <c r="K55" s="163">
        <v>164</v>
      </c>
      <c r="L55" s="163">
        <v>567</v>
      </c>
      <c r="M55" s="163">
        <v>77</v>
      </c>
      <c r="N55" s="163">
        <v>10802</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956.32</v>
      </c>
      <c r="D57" s="170">
        <v>364.36</v>
      </c>
      <c r="E57" s="170">
        <v>124.74</v>
      </c>
      <c r="F57" s="170">
        <v>54.14</v>
      </c>
      <c r="G57" s="170">
        <v>40.92</v>
      </c>
      <c r="H57" s="170">
        <v>199.13</v>
      </c>
      <c r="I57" s="170">
        <v>46.83</v>
      </c>
      <c r="J57" s="170">
        <v>152.30000000000001</v>
      </c>
      <c r="K57" s="170">
        <v>26.51</v>
      </c>
      <c r="L57" s="170">
        <v>99.36</v>
      </c>
      <c r="M57" s="170">
        <v>47.17</v>
      </c>
      <c r="N57" s="170" t="s">
        <v>8</v>
      </c>
      <c r="O57" s="85"/>
      <c r="P57" s="85"/>
      <c r="Q57" s="85"/>
      <c r="R57" s="85"/>
      <c r="S57" s="85"/>
      <c r="T57" s="85"/>
      <c r="U57" s="85"/>
      <c r="V57" s="85"/>
      <c r="W57" s="85"/>
      <c r="X57" s="85"/>
    </row>
    <row r="58" spans="1:24" s="71" customFormat="1" ht="11.1" customHeight="1">
      <c r="A58" s="69">
        <f>IF(B58&lt;&gt;"",COUNTA($B$20:B58),"")</f>
        <v>38</v>
      </c>
      <c r="B58" s="78" t="s">
        <v>70</v>
      </c>
      <c r="C58" s="170">
        <v>697.33</v>
      </c>
      <c r="D58" s="170">
        <v>141.11000000000001</v>
      </c>
      <c r="E58" s="170">
        <v>56.97</v>
      </c>
      <c r="F58" s="170">
        <v>176.19</v>
      </c>
      <c r="G58" s="170">
        <v>19.43</v>
      </c>
      <c r="H58" s="170">
        <v>81.28</v>
      </c>
      <c r="I58" s="170">
        <v>55.24</v>
      </c>
      <c r="J58" s="170">
        <v>26.04</v>
      </c>
      <c r="K58" s="170">
        <v>12.93</v>
      </c>
      <c r="L58" s="170">
        <v>173.27</v>
      </c>
      <c r="M58" s="170">
        <v>36.159999999999997</v>
      </c>
      <c r="N58" s="170" t="s">
        <v>8</v>
      </c>
      <c r="O58" s="85"/>
      <c r="P58" s="85"/>
      <c r="Q58" s="85"/>
      <c r="R58" s="85"/>
      <c r="S58" s="85"/>
      <c r="T58" s="85"/>
      <c r="U58" s="85"/>
      <c r="V58" s="85"/>
      <c r="W58" s="85"/>
      <c r="X58" s="85"/>
    </row>
    <row r="59" spans="1:24" s="71" customFormat="1" ht="21.6" customHeight="1">
      <c r="A59" s="69">
        <f>IF(B59&lt;&gt;"",COUNTA($B$20:B59),"")</f>
        <v>39</v>
      </c>
      <c r="B59" s="79" t="s">
        <v>626</v>
      </c>
      <c r="C59" s="170">
        <v>974.35</v>
      </c>
      <c r="D59" s="170" t="s">
        <v>8</v>
      </c>
      <c r="E59" s="170" t="s">
        <v>8</v>
      </c>
      <c r="F59" s="170" t="s">
        <v>8</v>
      </c>
      <c r="G59" s="170" t="s">
        <v>8</v>
      </c>
      <c r="H59" s="170">
        <v>974.35</v>
      </c>
      <c r="I59" s="170">
        <v>786.16</v>
      </c>
      <c r="J59" s="170">
        <v>188.19</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36.24</v>
      </c>
      <c r="D60" s="170">
        <v>0.59</v>
      </c>
      <c r="E60" s="170">
        <v>7.0000000000000007E-2</v>
      </c>
      <c r="F60" s="170">
        <v>1.74</v>
      </c>
      <c r="G60" s="170">
        <v>0.04</v>
      </c>
      <c r="H60" s="170">
        <v>1.06</v>
      </c>
      <c r="I60" s="170" t="s">
        <v>8</v>
      </c>
      <c r="J60" s="170">
        <v>1.06</v>
      </c>
      <c r="K60" s="170">
        <v>0.34</v>
      </c>
      <c r="L60" s="170">
        <v>0.96</v>
      </c>
      <c r="M60" s="170">
        <v>0.48</v>
      </c>
      <c r="N60" s="170">
        <v>30.96</v>
      </c>
      <c r="O60" s="85"/>
      <c r="P60" s="85"/>
      <c r="Q60" s="85"/>
      <c r="R60" s="85"/>
      <c r="S60" s="85"/>
      <c r="T60" s="85"/>
      <c r="U60" s="85"/>
      <c r="V60" s="85"/>
      <c r="W60" s="85"/>
      <c r="X60" s="85"/>
    </row>
    <row r="61" spans="1:24" s="71" customFormat="1" ht="11.1" customHeight="1">
      <c r="A61" s="69">
        <f>IF(B61&lt;&gt;"",COUNTA($B$20:B61),"")</f>
        <v>41</v>
      </c>
      <c r="B61" s="78" t="s">
        <v>72</v>
      </c>
      <c r="C61" s="170">
        <v>1967.67</v>
      </c>
      <c r="D61" s="170">
        <v>82.21</v>
      </c>
      <c r="E61" s="170">
        <v>28.79</v>
      </c>
      <c r="F61" s="170">
        <v>98.65</v>
      </c>
      <c r="G61" s="170">
        <v>20.079999999999998</v>
      </c>
      <c r="H61" s="170">
        <v>877.25</v>
      </c>
      <c r="I61" s="170">
        <v>36.25</v>
      </c>
      <c r="J61" s="170">
        <v>841.01</v>
      </c>
      <c r="K61" s="170">
        <v>26.3</v>
      </c>
      <c r="L61" s="170">
        <v>84.16</v>
      </c>
      <c r="M61" s="170">
        <v>64.44</v>
      </c>
      <c r="N61" s="170">
        <v>685.78</v>
      </c>
      <c r="O61" s="85"/>
      <c r="P61" s="85"/>
      <c r="Q61" s="85"/>
      <c r="R61" s="85"/>
      <c r="S61" s="85"/>
      <c r="T61" s="85"/>
      <c r="U61" s="85"/>
      <c r="V61" s="85"/>
      <c r="W61" s="85"/>
      <c r="X61" s="85"/>
    </row>
    <row r="62" spans="1:24" s="71" customFormat="1" ht="11.1" customHeight="1">
      <c r="A62" s="69">
        <f>IF(B62&lt;&gt;"",COUNTA($B$20:B62),"")</f>
        <v>42</v>
      </c>
      <c r="B62" s="78" t="s">
        <v>73</v>
      </c>
      <c r="C62" s="170">
        <v>1100.53</v>
      </c>
      <c r="D62" s="170">
        <v>51.37</v>
      </c>
      <c r="E62" s="170">
        <v>2.14</v>
      </c>
      <c r="F62" s="170">
        <v>49.71</v>
      </c>
      <c r="G62" s="170">
        <v>0.28999999999999998</v>
      </c>
      <c r="H62" s="170">
        <v>308.27</v>
      </c>
      <c r="I62" s="170">
        <v>0.02</v>
      </c>
      <c r="J62" s="170">
        <v>308.25</v>
      </c>
      <c r="K62" s="170">
        <v>2.19</v>
      </c>
      <c r="L62" s="170">
        <v>2.0099999999999998</v>
      </c>
      <c r="M62" s="170">
        <v>5.18</v>
      </c>
      <c r="N62" s="170">
        <v>679.38</v>
      </c>
      <c r="O62" s="85"/>
      <c r="P62" s="85"/>
      <c r="Q62" s="85"/>
      <c r="R62" s="85"/>
      <c r="S62" s="85"/>
      <c r="T62" s="85"/>
      <c r="U62" s="85"/>
      <c r="V62" s="85"/>
      <c r="W62" s="85"/>
      <c r="X62" s="85"/>
    </row>
    <row r="63" spans="1:24" s="71" customFormat="1" ht="19.149999999999999" customHeight="1">
      <c r="A63" s="70">
        <f>IF(B63&lt;&gt;"",COUNTA($B$20:B63),"")</f>
        <v>43</v>
      </c>
      <c r="B63" s="80" t="s">
        <v>74</v>
      </c>
      <c r="C63" s="171">
        <v>3531.38</v>
      </c>
      <c r="D63" s="171">
        <v>536.9</v>
      </c>
      <c r="E63" s="171">
        <v>208.44</v>
      </c>
      <c r="F63" s="171">
        <v>281</v>
      </c>
      <c r="G63" s="171">
        <v>80.17</v>
      </c>
      <c r="H63" s="171">
        <v>1824.8</v>
      </c>
      <c r="I63" s="171">
        <v>924.46</v>
      </c>
      <c r="J63" s="171">
        <v>900.35</v>
      </c>
      <c r="K63" s="171">
        <v>63.89</v>
      </c>
      <c r="L63" s="171">
        <v>355.75</v>
      </c>
      <c r="M63" s="171">
        <v>143.06</v>
      </c>
      <c r="N63" s="171">
        <v>37.369999999999997</v>
      </c>
      <c r="O63" s="85"/>
      <c r="P63" s="85"/>
      <c r="Q63" s="85"/>
      <c r="R63" s="85"/>
      <c r="S63" s="85"/>
      <c r="T63" s="85"/>
      <c r="U63" s="85"/>
      <c r="V63" s="85"/>
      <c r="W63" s="85"/>
      <c r="X63" s="85"/>
    </row>
    <row r="64" spans="1:24" s="71" customFormat="1" ht="21.6" customHeight="1">
      <c r="A64" s="69">
        <f>IF(B64&lt;&gt;"",COUNTA($B$20:B64),"")</f>
        <v>44</v>
      </c>
      <c r="B64" s="79" t="s">
        <v>75</v>
      </c>
      <c r="C64" s="170">
        <v>780.65</v>
      </c>
      <c r="D64" s="170">
        <v>61.3</v>
      </c>
      <c r="E64" s="170">
        <v>94.05</v>
      </c>
      <c r="F64" s="170">
        <v>162.43</v>
      </c>
      <c r="G64" s="170">
        <v>18.850000000000001</v>
      </c>
      <c r="H64" s="170">
        <v>28.27</v>
      </c>
      <c r="I64" s="170">
        <v>0.77</v>
      </c>
      <c r="J64" s="170">
        <v>27.5</v>
      </c>
      <c r="K64" s="170">
        <v>47.38</v>
      </c>
      <c r="L64" s="170">
        <v>220.05</v>
      </c>
      <c r="M64" s="170">
        <v>148.33000000000001</v>
      </c>
      <c r="N64" s="170" t="s">
        <v>8</v>
      </c>
      <c r="O64" s="85"/>
      <c r="P64" s="85"/>
      <c r="Q64" s="85"/>
      <c r="R64" s="85"/>
      <c r="S64" s="85"/>
      <c r="T64" s="85"/>
      <c r="U64" s="85"/>
      <c r="V64" s="85"/>
      <c r="W64" s="85"/>
      <c r="X64" s="85"/>
    </row>
    <row r="65" spans="1:24" s="71" customFormat="1" ht="11.1" customHeight="1">
      <c r="A65" s="69">
        <f>IF(B65&lt;&gt;"",COUNTA($B$20:B65),"")</f>
        <v>45</v>
      </c>
      <c r="B65" s="78" t="s">
        <v>76</v>
      </c>
      <c r="C65" s="170">
        <v>594.16</v>
      </c>
      <c r="D65" s="170">
        <v>28.28</v>
      </c>
      <c r="E65" s="170">
        <v>41.32</v>
      </c>
      <c r="F65" s="170">
        <v>148.01</v>
      </c>
      <c r="G65" s="170">
        <v>15.88</v>
      </c>
      <c r="H65" s="170">
        <v>20.41</v>
      </c>
      <c r="I65" s="170">
        <v>0.1</v>
      </c>
      <c r="J65" s="170">
        <v>20.309999999999999</v>
      </c>
      <c r="K65" s="170">
        <v>36.22</v>
      </c>
      <c r="L65" s="170">
        <v>202.69</v>
      </c>
      <c r="M65" s="170">
        <v>101.36</v>
      </c>
      <c r="N65" s="170" t="s">
        <v>8</v>
      </c>
      <c r="O65" s="85"/>
      <c r="P65" s="85"/>
      <c r="Q65" s="85"/>
      <c r="R65" s="85"/>
      <c r="S65" s="85"/>
      <c r="T65" s="85"/>
      <c r="U65" s="85"/>
      <c r="V65" s="85"/>
      <c r="W65" s="85"/>
      <c r="X65" s="85"/>
    </row>
    <row r="66" spans="1:24"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row>
    <row r="67" spans="1:24" s="71" customFormat="1" ht="11.1" customHeight="1">
      <c r="A67" s="69">
        <f>IF(B67&lt;&gt;"",COUNTA($B$20:B67),"")</f>
        <v>47</v>
      </c>
      <c r="B67" s="78" t="s">
        <v>78</v>
      </c>
      <c r="C67" s="170">
        <v>23.56</v>
      </c>
      <c r="D67" s="170">
        <v>0.97</v>
      </c>
      <c r="E67" s="170">
        <v>3.21</v>
      </c>
      <c r="F67" s="170">
        <v>1.44</v>
      </c>
      <c r="G67" s="170" t="s">
        <v>8</v>
      </c>
      <c r="H67" s="170">
        <v>1.18</v>
      </c>
      <c r="I67" s="170" t="s">
        <v>8</v>
      </c>
      <c r="J67" s="170">
        <v>1.18</v>
      </c>
      <c r="K67" s="170">
        <v>1.57</v>
      </c>
      <c r="L67" s="170">
        <v>11.89</v>
      </c>
      <c r="M67" s="170">
        <v>1.56</v>
      </c>
      <c r="N67" s="170">
        <v>1.74</v>
      </c>
      <c r="O67" s="85"/>
      <c r="P67" s="85"/>
      <c r="Q67" s="85"/>
      <c r="R67" s="85"/>
      <c r="S67" s="85"/>
      <c r="T67" s="85"/>
      <c r="U67" s="85"/>
      <c r="V67" s="85"/>
      <c r="W67" s="85"/>
      <c r="X67" s="85"/>
    </row>
    <row r="68" spans="1:24" s="71" customFormat="1" ht="11.1" customHeight="1">
      <c r="A68" s="69">
        <f>IF(B68&lt;&gt;"",COUNTA($B$20:B68),"")</f>
        <v>48</v>
      </c>
      <c r="B68" s="78" t="s">
        <v>73</v>
      </c>
      <c r="C68" s="170">
        <v>8.44</v>
      </c>
      <c r="D68" s="170">
        <v>1.1599999999999999</v>
      </c>
      <c r="E68" s="170">
        <v>2.79</v>
      </c>
      <c r="F68" s="170">
        <v>1.37</v>
      </c>
      <c r="G68" s="170" t="s">
        <v>8</v>
      </c>
      <c r="H68" s="170">
        <v>0.27</v>
      </c>
      <c r="I68" s="170" t="s">
        <v>8</v>
      </c>
      <c r="J68" s="170">
        <v>0.27</v>
      </c>
      <c r="K68" s="170" t="s">
        <v>8</v>
      </c>
      <c r="L68" s="170">
        <v>1.27</v>
      </c>
      <c r="M68" s="170">
        <v>0.02</v>
      </c>
      <c r="N68" s="170">
        <v>1.56</v>
      </c>
      <c r="O68" s="85"/>
      <c r="P68" s="85"/>
      <c r="Q68" s="85"/>
      <c r="R68" s="85"/>
      <c r="S68" s="85"/>
      <c r="T68" s="85"/>
      <c r="U68" s="85"/>
      <c r="V68" s="85"/>
      <c r="W68" s="85"/>
      <c r="X68" s="85"/>
    </row>
    <row r="69" spans="1:24" s="71" customFormat="1" ht="19.149999999999999" customHeight="1">
      <c r="A69" s="70">
        <f>IF(B69&lt;&gt;"",COUNTA($B$20:B69),"")</f>
        <v>49</v>
      </c>
      <c r="B69" s="80" t="s">
        <v>79</v>
      </c>
      <c r="C69" s="171">
        <v>795.77</v>
      </c>
      <c r="D69" s="171">
        <v>61.11</v>
      </c>
      <c r="E69" s="171">
        <v>94.46</v>
      </c>
      <c r="F69" s="171">
        <v>162.49</v>
      </c>
      <c r="G69" s="171">
        <v>18.850000000000001</v>
      </c>
      <c r="H69" s="171">
        <v>29.18</v>
      </c>
      <c r="I69" s="171">
        <v>0.77</v>
      </c>
      <c r="J69" s="171">
        <v>28.41</v>
      </c>
      <c r="K69" s="171">
        <v>48.95</v>
      </c>
      <c r="L69" s="171">
        <v>230.67</v>
      </c>
      <c r="M69" s="171">
        <v>149.87</v>
      </c>
      <c r="N69" s="171">
        <v>0.18</v>
      </c>
      <c r="O69" s="85"/>
      <c r="P69" s="85"/>
      <c r="Q69" s="85"/>
      <c r="R69" s="85"/>
      <c r="S69" s="85"/>
      <c r="T69" s="85"/>
      <c r="U69" s="85"/>
      <c r="V69" s="85"/>
      <c r="W69" s="85"/>
      <c r="X69" s="85"/>
    </row>
    <row r="70" spans="1:24" s="71" customFormat="1" ht="19.149999999999999" customHeight="1">
      <c r="A70" s="70">
        <f>IF(B70&lt;&gt;"",COUNTA($B$20:B70),"")</f>
        <v>50</v>
      </c>
      <c r="B70" s="80" t="s">
        <v>80</v>
      </c>
      <c r="C70" s="171">
        <v>4327.1400000000003</v>
      </c>
      <c r="D70" s="171">
        <v>598.01</v>
      </c>
      <c r="E70" s="171">
        <v>302.91000000000003</v>
      </c>
      <c r="F70" s="171">
        <v>443.49</v>
      </c>
      <c r="G70" s="171">
        <v>99.02</v>
      </c>
      <c r="H70" s="171">
        <v>1853.98</v>
      </c>
      <c r="I70" s="171">
        <v>925.23</v>
      </c>
      <c r="J70" s="171">
        <v>928.76</v>
      </c>
      <c r="K70" s="171">
        <v>112.85</v>
      </c>
      <c r="L70" s="171">
        <v>586.41999999999996</v>
      </c>
      <c r="M70" s="171">
        <v>292.93</v>
      </c>
      <c r="N70" s="171">
        <v>37.54</v>
      </c>
      <c r="O70" s="85"/>
      <c r="P70" s="85"/>
      <c r="Q70" s="85"/>
      <c r="R70" s="85"/>
      <c r="S70" s="85"/>
      <c r="T70" s="85"/>
      <c r="U70" s="85"/>
      <c r="V70" s="85"/>
      <c r="W70" s="85"/>
      <c r="X70" s="85"/>
    </row>
    <row r="71" spans="1:24" s="71" customFormat="1" ht="11.1" customHeight="1">
      <c r="A71" s="69">
        <f>IF(B71&lt;&gt;"",COUNTA($B$20:B71),"")</f>
        <v>51</v>
      </c>
      <c r="B71" s="78" t="s">
        <v>81</v>
      </c>
      <c r="C71" s="170">
        <v>1074.0999999999999</v>
      </c>
      <c r="D71" s="170" t="s">
        <v>8</v>
      </c>
      <c r="E71" s="170" t="s">
        <v>8</v>
      </c>
      <c r="F71" s="170" t="s">
        <v>8</v>
      </c>
      <c r="G71" s="170" t="s">
        <v>8</v>
      </c>
      <c r="H71" s="170" t="s">
        <v>8</v>
      </c>
      <c r="I71" s="170" t="s">
        <v>8</v>
      </c>
      <c r="J71" s="170" t="s">
        <v>8</v>
      </c>
      <c r="K71" s="170" t="s">
        <v>8</v>
      </c>
      <c r="L71" s="170" t="s">
        <v>8</v>
      </c>
      <c r="M71" s="170" t="s">
        <v>8</v>
      </c>
      <c r="N71" s="170">
        <v>1074.0999999999999</v>
      </c>
      <c r="O71" s="85"/>
      <c r="P71" s="85"/>
      <c r="Q71" s="85"/>
      <c r="R71" s="85"/>
      <c r="S71" s="85"/>
      <c r="T71" s="85"/>
      <c r="U71" s="85"/>
      <c r="V71" s="85"/>
      <c r="W71" s="85"/>
      <c r="X71" s="85"/>
    </row>
    <row r="72" spans="1:24" s="71" customFormat="1" ht="11.1" customHeight="1">
      <c r="A72" s="69">
        <f>IF(B72&lt;&gt;"",COUNTA($B$20:B72),"")</f>
        <v>52</v>
      </c>
      <c r="B72" s="78" t="s">
        <v>82</v>
      </c>
      <c r="C72" s="170">
        <v>399.6</v>
      </c>
      <c r="D72" s="170" t="s">
        <v>8</v>
      </c>
      <c r="E72" s="170" t="s">
        <v>8</v>
      </c>
      <c r="F72" s="170" t="s">
        <v>8</v>
      </c>
      <c r="G72" s="170" t="s">
        <v>8</v>
      </c>
      <c r="H72" s="170" t="s">
        <v>8</v>
      </c>
      <c r="I72" s="170" t="s">
        <v>8</v>
      </c>
      <c r="J72" s="170" t="s">
        <v>8</v>
      </c>
      <c r="K72" s="170" t="s">
        <v>8</v>
      </c>
      <c r="L72" s="170" t="s">
        <v>8</v>
      </c>
      <c r="M72" s="170" t="s">
        <v>8</v>
      </c>
      <c r="N72" s="170">
        <v>399.6</v>
      </c>
      <c r="O72" s="85"/>
      <c r="P72" s="85"/>
      <c r="Q72" s="85"/>
      <c r="R72" s="85"/>
      <c r="S72" s="85"/>
      <c r="T72" s="85"/>
      <c r="U72" s="85"/>
      <c r="V72" s="85"/>
      <c r="W72" s="85"/>
      <c r="X72" s="85"/>
    </row>
    <row r="73" spans="1:24" s="71" customFormat="1" ht="11.1" customHeight="1">
      <c r="A73" s="69">
        <f>IF(B73&lt;&gt;"",COUNTA($B$20:B73),"")</f>
        <v>53</v>
      </c>
      <c r="B73" s="78" t="s">
        <v>98</v>
      </c>
      <c r="C73" s="170">
        <v>449.42</v>
      </c>
      <c r="D73" s="170" t="s">
        <v>8</v>
      </c>
      <c r="E73" s="170" t="s">
        <v>8</v>
      </c>
      <c r="F73" s="170" t="s">
        <v>8</v>
      </c>
      <c r="G73" s="170" t="s">
        <v>8</v>
      </c>
      <c r="H73" s="170" t="s">
        <v>8</v>
      </c>
      <c r="I73" s="170" t="s">
        <v>8</v>
      </c>
      <c r="J73" s="170" t="s">
        <v>8</v>
      </c>
      <c r="K73" s="170" t="s">
        <v>8</v>
      </c>
      <c r="L73" s="170" t="s">
        <v>8</v>
      </c>
      <c r="M73" s="170" t="s">
        <v>8</v>
      </c>
      <c r="N73" s="170">
        <v>449.42</v>
      </c>
      <c r="O73" s="85"/>
      <c r="P73" s="85"/>
      <c r="Q73" s="85"/>
      <c r="R73" s="85"/>
      <c r="S73" s="85"/>
      <c r="T73" s="85"/>
      <c r="U73" s="85"/>
      <c r="V73" s="85"/>
      <c r="W73" s="85"/>
      <c r="X73" s="85"/>
    </row>
    <row r="74" spans="1:24" s="71" customFormat="1" ht="11.1" customHeight="1">
      <c r="A74" s="69">
        <f>IF(B74&lt;&gt;"",COUNTA($B$20:B74),"")</f>
        <v>54</v>
      </c>
      <c r="B74" s="78" t="s">
        <v>99</v>
      </c>
      <c r="C74" s="170">
        <v>133.59</v>
      </c>
      <c r="D74" s="170" t="s">
        <v>8</v>
      </c>
      <c r="E74" s="170" t="s">
        <v>8</v>
      </c>
      <c r="F74" s="170" t="s">
        <v>8</v>
      </c>
      <c r="G74" s="170" t="s">
        <v>8</v>
      </c>
      <c r="H74" s="170" t="s">
        <v>8</v>
      </c>
      <c r="I74" s="170" t="s">
        <v>8</v>
      </c>
      <c r="J74" s="170" t="s">
        <v>8</v>
      </c>
      <c r="K74" s="170" t="s">
        <v>8</v>
      </c>
      <c r="L74" s="170" t="s">
        <v>8</v>
      </c>
      <c r="M74" s="170" t="s">
        <v>8</v>
      </c>
      <c r="N74" s="170">
        <v>133.59</v>
      </c>
      <c r="O74" s="85"/>
      <c r="P74" s="85"/>
      <c r="Q74" s="85"/>
      <c r="R74" s="85"/>
      <c r="S74" s="85"/>
      <c r="T74" s="85"/>
      <c r="U74" s="85"/>
      <c r="V74" s="85"/>
      <c r="W74" s="85"/>
      <c r="X74" s="85"/>
    </row>
    <row r="75" spans="1:24" s="71" customFormat="1" ht="11.1" customHeight="1">
      <c r="A75" s="69">
        <f>IF(B75&lt;&gt;"",COUNTA($B$20:B75),"")</f>
        <v>55</v>
      </c>
      <c r="B75" s="78" t="s">
        <v>26</v>
      </c>
      <c r="C75" s="170">
        <v>579.39</v>
      </c>
      <c r="D75" s="170" t="s">
        <v>8</v>
      </c>
      <c r="E75" s="170" t="s">
        <v>8</v>
      </c>
      <c r="F75" s="170" t="s">
        <v>8</v>
      </c>
      <c r="G75" s="170" t="s">
        <v>8</v>
      </c>
      <c r="H75" s="170" t="s">
        <v>8</v>
      </c>
      <c r="I75" s="170" t="s">
        <v>8</v>
      </c>
      <c r="J75" s="170" t="s">
        <v>8</v>
      </c>
      <c r="K75" s="170" t="s">
        <v>8</v>
      </c>
      <c r="L75" s="170" t="s">
        <v>8</v>
      </c>
      <c r="M75" s="170" t="s">
        <v>8</v>
      </c>
      <c r="N75" s="170">
        <v>579.39</v>
      </c>
      <c r="O75" s="85"/>
      <c r="P75" s="85"/>
      <c r="Q75" s="85"/>
      <c r="R75" s="85"/>
      <c r="S75" s="85"/>
      <c r="T75" s="85"/>
      <c r="U75" s="85"/>
      <c r="V75" s="85"/>
      <c r="W75" s="85"/>
      <c r="X75" s="85"/>
    </row>
    <row r="76" spans="1:24" s="71" customFormat="1" ht="21.6" customHeight="1">
      <c r="A76" s="69">
        <f>IF(B76&lt;&gt;"",COUNTA($B$20:B76),"")</f>
        <v>56</v>
      </c>
      <c r="B76" s="79" t="s">
        <v>83</v>
      </c>
      <c r="C76" s="170">
        <v>204.27</v>
      </c>
      <c r="D76" s="170" t="s">
        <v>8</v>
      </c>
      <c r="E76" s="170" t="s">
        <v>8</v>
      </c>
      <c r="F76" s="170" t="s">
        <v>8</v>
      </c>
      <c r="G76" s="170" t="s">
        <v>8</v>
      </c>
      <c r="H76" s="170" t="s">
        <v>8</v>
      </c>
      <c r="I76" s="170" t="s">
        <v>8</v>
      </c>
      <c r="J76" s="170" t="s">
        <v>8</v>
      </c>
      <c r="K76" s="170" t="s">
        <v>8</v>
      </c>
      <c r="L76" s="170" t="s">
        <v>8</v>
      </c>
      <c r="M76" s="170" t="s">
        <v>8</v>
      </c>
      <c r="N76" s="170">
        <v>204.27</v>
      </c>
      <c r="O76" s="85"/>
      <c r="P76" s="85"/>
      <c r="Q76" s="85"/>
      <c r="R76" s="85"/>
      <c r="S76" s="85"/>
      <c r="T76" s="85"/>
      <c r="U76" s="85"/>
      <c r="V76" s="85"/>
      <c r="W76" s="85"/>
      <c r="X76" s="85"/>
    </row>
    <row r="77" spans="1:24" s="71" customFormat="1" ht="21.6" customHeight="1">
      <c r="A77" s="69">
        <f>IF(B77&lt;&gt;"",COUNTA($B$20:B77),"")</f>
        <v>57</v>
      </c>
      <c r="B77" s="79" t="s">
        <v>84</v>
      </c>
      <c r="C77" s="170">
        <v>438.98</v>
      </c>
      <c r="D77" s="170">
        <v>0.38</v>
      </c>
      <c r="E77" s="170">
        <v>2.92</v>
      </c>
      <c r="F77" s="170">
        <v>7.48</v>
      </c>
      <c r="G77" s="170">
        <v>7.13</v>
      </c>
      <c r="H77" s="170">
        <v>370.21</v>
      </c>
      <c r="I77" s="170">
        <v>10.69</v>
      </c>
      <c r="J77" s="170">
        <v>359.52</v>
      </c>
      <c r="K77" s="170">
        <v>6.32</v>
      </c>
      <c r="L77" s="170">
        <v>42.37</v>
      </c>
      <c r="M77" s="170">
        <v>2.1800000000000002</v>
      </c>
      <c r="N77" s="170" t="s">
        <v>8</v>
      </c>
      <c r="O77" s="85"/>
      <c r="P77" s="85"/>
      <c r="Q77" s="85"/>
      <c r="R77" s="85"/>
      <c r="S77" s="85"/>
      <c r="T77" s="85"/>
      <c r="U77" s="85"/>
      <c r="V77" s="85"/>
      <c r="W77" s="85"/>
      <c r="X77" s="85"/>
    </row>
    <row r="78" spans="1:24" s="71" customFormat="1" ht="21.6" customHeight="1">
      <c r="A78" s="69">
        <f>IF(B78&lt;&gt;"",COUNTA($B$20:B78),"")</f>
        <v>58</v>
      </c>
      <c r="B78" s="79" t="s">
        <v>85</v>
      </c>
      <c r="C78" s="170">
        <v>99.07</v>
      </c>
      <c r="D78" s="170">
        <v>1.65</v>
      </c>
      <c r="E78" s="170">
        <v>0.09</v>
      </c>
      <c r="F78" s="170">
        <v>0.75</v>
      </c>
      <c r="G78" s="170">
        <v>1.43</v>
      </c>
      <c r="H78" s="170">
        <v>94.38</v>
      </c>
      <c r="I78" s="170">
        <v>92.33</v>
      </c>
      <c r="J78" s="170">
        <v>2.0499999999999998</v>
      </c>
      <c r="K78" s="170" t="s">
        <v>8</v>
      </c>
      <c r="L78" s="170">
        <v>0.54</v>
      </c>
      <c r="M78" s="170">
        <v>0.22</v>
      </c>
      <c r="N78" s="170" t="s">
        <v>8</v>
      </c>
      <c r="O78" s="85"/>
      <c r="P78" s="85"/>
      <c r="Q78" s="85"/>
      <c r="R78" s="85"/>
      <c r="S78" s="85"/>
      <c r="T78" s="85"/>
      <c r="U78" s="85"/>
      <c r="V78" s="85"/>
      <c r="W78" s="85"/>
      <c r="X78" s="85"/>
    </row>
    <row r="79" spans="1:24" s="71" customFormat="1" ht="11.1" customHeight="1">
      <c r="A79" s="69">
        <f>IF(B79&lt;&gt;"",COUNTA($B$20:B79),"")</f>
        <v>59</v>
      </c>
      <c r="B79" s="78" t="s">
        <v>86</v>
      </c>
      <c r="C79" s="170">
        <v>107.8</v>
      </c>
      <c r="D79" s="170">
        <v>1.7</v>
      </c>
      <c r="E79" s="170">
        <v>33.549999999999997</v>
      </c>
      <c r="F79" s="170">
        <v>3.07</v>
      </c>
      <c r="G79" s="170">
        <v>6.33</v>
      </c>
      <c r="H79" s="170">
        <v>6.12</v>
      </c>
      <c r="I79" s="170">
        <v>0.52</v>
      </c>
      <c r="J79" s="170">
        <v>5.6</v>
      </c>
      <c r="K79" s="170">
        <v>1.64</v>
      </c>
      <c r="L79" s="170">
        <v>23.59</v>
      </c>
      <c r="M79" s="170">
        <v>31.79</v>
      </c>
      <c r="N79" s="170" t="s">
        <v>8</v>
      </c>
      <c r="O79" s="85"/>
      <c r="P79" s="85"/>
      <c r="Q79" s="85"/>
      <c r="R79" s="85"/>
      <c r="S79" s="85"/>
      <c r="T79" s="85"/>
      <c r="U79" s="85"/>
      <c r="V79" s="85"/>
      <c r="W79" s="85"/>
      <c r="X79" s="85"/>
    </row>
    <row r="80" spans="1:24" s="71" customFormat="1" ht="11.1" customHeight="1">
      <c r="A80" s="69">
        <f>IF(B80&lt;&gt;"",COUNTA($B$20:B80),"")</f>
        <v>60</v>
      </c>
      <c r="B80" s="78" t="s">
        <v>87</v>
      </c>
      <c r="C80" s="170">
        <v>2069.12</v>
      </c>
      <c r="D80" s="170">
        <v>154.36000000000001</v>
      </c>
      <c r="E80" s="170">
        <v>42.27</v>
      </c>
      <c r="F80" s="170">
        <v>58.09</v>
      </c>
      <c r="G80" s="170">
        <v>6.15</v>
      </c>
      <c r="H80" s="170">
        <v>1005.37</v>
      </c>
      <c r="I80" s="170">
        <v>667.57</v>
      </c>
      <c r="J80" s="170">
        <v>337.8</v>
      </c>
      <c r="K80" s="170">
        <v>7.97</v>
      </c>
      <c r="L80" s="170">
        <v>27.22</v>
      </c>
      <c r="M80" s="170">
        <v>74.98</v>
      </c>
      <c r="N80" s="170">
        <v>692.71</v>
      </c>
      <c r="O80" s="85"/>
      <c r="P80" s="85"/>
      <c r="Q80" s="85"/>
      <c r="R80" s="85"/>
      <c r="S80" s="85"/>
      <c r="T80" s="85"/>
      <c r="U80" s="85"/>
      <c r="V80" s="85"/>
      <c r="W80" s="85"/>
      <c r="X80" s="85"/>
    </row>
    <row r="81" spans="1:24" s="71" customFormat="1" ht="11.1" customHeight="1">
      <c r="A81" s="69">
        <f>IF(B81&lt;&gt;"",COUNTA($B$20:B81),"")</f>
        <v>61</v>
      </c>
      <c r="B81" s="78" t="s">
        <v>73</v>
      </c>
      <c r="C81" s="170">
        <v>1100.53</v>
      </c>
      <c r="D81" s="170">
        <v>51.37</v>
      </c>
      <c r="E81" s="170">
        <v>2.14</v>
      </c>
      <c r="F81" s="170">
        <v>49.71</v>
      </c>
      <c r="G81" s="170">
        <v>0.28999999999999998</v>
      </c>
      <c r="H81" s="170">
        <v>308.27</v>
      </c>
      <c r="I81" s="170">
        <v>0.02</v>
      </c>
      <c r="J81" s="170">
        <v>308.25</v>
      </c>
      <c r="K81" s="170">
        <v>2.19</v>
      </c>
      <c r="L81" s="170">
        <v>2.0099999999999998</v>
      </c>
      <c r="M81" s="170">
        <v>5.18</v>
      </c>
      <c r="N81" s="170">
        <v>679.38</v>
      </c>
      <c r="O81" s="85"/>
      <c r="P81" s="85"/>
      <c r="Q81" s="85"/>
      <c r="R81" s="85"/>
      <c r="S81" s="85"/>
      <c r="T81" s="85"/>
      <c r="U81" s="85"/>
      <c r="V81" s="85"/>
      <c r="W81" s="85"/>
      <c r="X81" s="85"/>
    </row>
    <row r="82" spans="1:24" s="71" customFormat="1" ht="19.149999999999999" customHeight="1">
      <c r="A82" s="70">
        <f>IF(B82&lt;&gt;"",COUNTA($B$20:B82),"")</f>
        <v>62</v>
      </c>
      <c r="B82" s="80" t="s">
        <v>88</v>
      </c>
      <c r="C82" s="171">
        <v>3472.19</v>
      </c>
      <c r="D82" s="171">
        <v>106.73</v>
      </c>
      <c r="E82" s="171">
        <v>76.7</v>
      </c>
      <c r="F82" s="171">
        <v>19.68</v>
      </c>
      <c r="G82" s="171">
        <v>20.75</v>
      </c>
      <c r="H82" s="171">
        <v>1167.81</v>
      </c>
      <c r="I82" s="171">
        <v>771.09</v>
      </c>
      <c r="J82" s="171">
        <v>396.72</v>
      </c>
      <c r="K82" s="171">
        <v>13.74</v>
      </c>
      <c r="L82" s="171">
        <v>91.71</v>
      </c>
      <c r="M82" s="171">
        <v>103.99</v>
      </c>
      <c r="N82" s="171">
        <v>1871.09</v>
      </c>
      <c r="O82" s="85"/>
      <c r="P82" s="85"/>
      <c r="Q82" s="85"/>
      <c r="R82" s="85"/>
      <c r="S82" s="85"/>
      <c r="T82" s="85"/>
      <c r="U82" s="85"/>
      <c r="V82" s="85"/>
      <c r="W82" s="85"/>
      <c r="X82" s="85"/>
    </row>
    <row r="83" spans="1:24" s="87" customFormat="1" ht="11.1" customHeight="1">
      <c r="A83" s="69">
        <f>IF(B83&lt;&gt;"",COUNTA($B$20:B83),"")</f>
        <v>63</v>
      </c>
      <c r="B83" s="78" t="s">
        <v>89</v>
      </c>
      <c r="C83" s="170">
        <v>535.57000000000005</v>
      </c>
      <c r="D83" s="170">
        <v>3.5</v>
      </c>
      <c r="E83" s="170">
        <v>37.18</v>
      </c>
      <c r="F83" s="170">
        <v>114.87</v>
      </c>
      <c r="G83" s="170">
        <v>17.09</v>
      </c>
      <c r="H83" s="170">
        <v>14.83</v>
      </c>
      <c r="I83" s="170">
        <v>1.21</v>
      </c>
      <c r="J83" s="170">
        <v>13.62</v>
      </c>
      <c r="K83" s="170">
        <v>19.34</v>
      </c>
      <c r="L83" s="170">
        <v>93.48</v>
      </c>
      <c r="M83" s="170">
        <v>157.41</v>
      </c>
      <c r="N83" s="170">
        <v>77.88</v>
      </c>
      <c r="O83" s="86"/>
      <c r="P83" s="86"/>
      <c r="Q83" s="86"/>
      <c r="R83" s="86"/>
      <c r="S83" s="86"/>
      <c r="T83" s="86"/>
      <c r="U83" s="86"/>
      <c r="V83" s="86"/>
      <c r="W83" s="86"/>
      <c r="X83" s="86"/>
    </row>
    <row r="84" spans="1:24"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row>
    <row r="85" spans="1:24" s="87" customFormat="1" ht="11.1" customHeight="1">
      <c r="A85" s="69">
        <f>IF(B85&lt;&gt;"",COUNTA($B$20:B85),"")</f>
        <v>65</v>
      </c>
      <c r="B85" s="78" t="s">
        <v>91</v>
      </c>
      <c r="C85" s="170">
        <v>185.69</v>
      </c>
      <c r="D85" s="170">
        <v>20.350000000000001</v>
      </c>
      <c r="E85" s="170">
        <v>3.88</v>
      </c>
      <c r="F85" s="170">
        <v>3.18</v>
      </c>
      <c r="G85" s="170">
        <v>0.59</v>
      </c>
      <c r="H85" s="170">
        <v>0.45</v>
      </c>
      <c r="I85" s="170" t="s">
        <v>8</v>
      </c>
      <c r="J85" s="170">
        <v>0.45</v>
      </c>
      <c r="K85" s="170">
        <v>10.130000000000001</v>
      </c>
      <c r="L85" s="170">
        <v>106.53</v>
      </c>
      <c r="M85" s="170">
        <v>38.9</v>
      </c>
      <c r="N85" s="170">
        <v>1.68</v>
      </c>
      <c r="O85" s="86"/>
      <c r="P85" s="86"/>
      <c r="Q85" s="86"/>
      <c r="R85" s="86"/>
      <c r="S85" s="86"/>
      <c r="T85" s="86"/>
      <c r="U85" s="86"/>
      <c r="V85" s="86"/>
      <c r="W85" s="86"/>
      <c r="X85" s="86"/>
    </row>
    <row r="86" spans="1:24" s="87" customFormat="1" ht="11.1" customHeight="1">
      <c r="A86" s="69">
        <f>IF(B86&lt;&gt;"",COUNTA($B$20:B86),"")</f>
        <v>66</v>
      </c>
      <c r="B86" s="78" t="s">
        <v>73</v>
      </c>
      <c r="C86" s="170">
        <v>8.44</v>
      </c>
      <c r="D86" s="170">
        <v>1.1599999999999999</v>
      </c>
      <c r="E86" s="170">
        <v>2.79</v>
      </c>
      <c r="F86" s="170">
        <v>1.37</v>
      </c>
      <c r="G86" s="170" t="s">
        <v>8</v>
      </c>
      <c r="H86" s="170">
        <v>0.27</v>
      </c>
      <c r="I86" s="170" t="s">
        <v>8</v>
      </c>
      <c r="J86" s="170">
        <v>0.27</v>
      </c>
      <c r="K86" s="170" t="s">
        <v>8</v>
      </c>
      <c r="L86" s="170">
        <v>1.27</v>
      </c>
      <c r="M86" s="170">
        <v>0.02</v>
      </c>
      <c r="N86" s="170">
        <v>1.56</v>
      </c>
      <c r="O86" s="86"/>
      <c r="P86" s="86"/>
      <c r="Q86" s="86"/>
      <c r="R86" s="86"/>
      <c r="S86" s="86"/>
      <c r="T86" s="86"/>
      <c r="U86" s="86"/>
      <c r="V86" s="86"/>
      <c r="W86" s="86"/>
      <c r="X86" s="86"/>
    </row>
    <row r="87" spans="1:24" s="71" customFormat="1" ht="19.149999999999999" customHeight="1">
      <c r="A87" s="70">
        <f>IF(B87&lt;&gt;"",COUNTA($B$20:B87),"")</f>
        <v>67</v>
      </c>
      <c r="B87" s="80" t="s">
        <v>92</v>
      </c>
      <c r="C87" s="171">
        <v>712.82</v>
      </c>
      <c r="D87" s="171">
        <v>22.69</v>
      </c>
      <c r="E87" s="171">
        <v>38.270000000000003</v>
      </c>
      <c r="F87" s="171">
        <v>116.68</v>
      </c>
      <c r="G87" s="171">
        <v>17.68</v>
      </c>
      <c r="H87" s="171">
        <v>15.01</v>
      </c>
      <c r="I87" s="171">
        <v>1.21</v>
      </c>
      <c r="J87" s="171">
        <v>13.81</v>
      </c>
      <c r="K87" s="171">
        <v>29.46</v>
      </c>
      <c r="L87" s="171">
        <v>198.74</v>
      </c>
      <c r="M87" s="171">
        <v>196.28</v>
      </c>
      <c r="N87" s="171">
        <v>78</v>
      </c>
      <c r="O87" s="85"/>
      <c r="P87" s="85"/>
      <c r="Q87" s="85"/>
      <c r="R87" s="85"/>
      <c r="S87" s="85"/>
      <c r="T87" s="85"/>
      <c r="U87" s="85"/>
      <c r="V87" s="85"/>
      <c r="W87" s="85"/>
      <c r="X87" s="85"/>
    </row>
    <row r="88" spans="1:24" s="71" customFormat="1" ht="19.149999999999999" customHeight="1">
      <c r="A88" s="70">
        <f>IF(B88&lt;&gt;"",COUNTA($B$20:B88),"")</f>
        <v>68</v>
      </c>
      <c r="B88" s="80" t="s">
        <v>93</v>
      </c>
      <c r="C88" s="171">
        <v>4185.01</v>
      </c>
      <c r="D88" s="171">
        <v>129.41999999999999</v>
      </c>
      <c r="E88" s="171">
        <v>114.97</v>
      </c>
      <c r="F88" s="171">
        <v>136.35</v>
      </c>
      <c r="G88" s="171">
        <v>38.43</v>
      </c>
      <c r="H88" s="171">
        <v>1182.82</v>
      </c>
      <c r="I88" s="171">
        <v>772.3</v>
      </c>
      <c r="J88" s="171">
        <v>410.53</v>
      </c>
      <c r="K88" s="171">
        <v>43.21</v>
      </c>
      <c r="L88" s="171">
        <v>290.45</v>
      </c>
      <c r="M88" s="171">
        <v>300.27</v>
      </c>
      <c r="N88" s="171">
        <v>1949.09</v>
      </c>
      <c r="O88" s="85"/>
      <c r="P88" s="85"/>
      <c r="Q88" s="85"/>
      <c r="R88" s="85"/>
      <c r="S88" s="85"/>
      <c r="T88" s="85"/>
      <c r="U88" s="85"/>
      <c r="V88" s="85"/>
      <c r="W88" s="85"/>
      <c r="X88" s="85"/>
    </row>
    <row r="89" spans="1:24" s="71" customFormat="1" ht="19.149999999999999" customHeight="1">
      <c r="A89" s="70">
        <f>IF(B89&lt;&gt;"",COUNTA($B$20:B89),"")</f>
        <v>69</v>
      </c>
      <c r="B89" s="80" t="s">
        <v>94</v>
      </c>
      <c r="C89" s="171">
        <v>-142.13</v>
      </c>
      <c r="D89" s="171">
        <v>-468.59</v>
      </c>
      <c r="E89" s="171">
        <v>-187.94</v>
      </c>
      <c r="F89" s="171">
        <v>-307.14</v>
      </c>
      <c r="G89" s="171">
        <v>-60.59</v>
      </c>
      <c r="H89" s="171">
        <v>-671.16</v>
      </c>
      <c r="I89" s="171">
        <v>-152.93</v>
      </c>
      <c r="J89" s="171">
        <v>-518.23</v>
      </c>
      <c r="K89" s="171">
        <v>-69.64</v>
      </c>
      <c r="L89" s="171">
        <v>-295.97000000000003</v>
      </c>
      <c r="M89" s="171">
        <v>7.34</v>
      </c>
      <c r="N89" s="171">
        <v>1911.55</v>
      </c>
      <c r="O89" s="85"/>
      <c r="P89" s="85"/>
      <c r="Q89" s="85"/>
      <c r="R89" s="85"/>
      <c r="S89" s="85"/>
      <c r="T89" s="85"/>
      <c r="U89" s="85"/>
      <c r="V89" s="85"/>
      <c r="W89" s="85"/>
      <c r="X89" s="85"/>
    </row>
    <row r="90" spans="1:24" s="87" customFormat="1" ht="24.95" customHeight="1">
      <c r="A90" s="69">
        <f>IF(B90&lt;&gt;"",COUNTA($B$20:B90),"")</f>
        <v>70</v>
      </c>
      <c r="B90" s="81" t="s">
        <v>95</v>
      </c>
      <c r="C90" s="172">
        <v>-59.19</v>
      </c>
      <c r="D90" s="172">
        <v>-430.17</v>
      </c>
      <c r="E90" s="172">
        <v>-131.74</v>
      </c>
      <c r="F90" s="172">
        <v>-261.32</v>
      </c>
      <c r="G90" s="172">
        <v>-59.42</v>
      </c>
      <c r="H90" s="172">
        <v>-656.99</v>
      </c>
      <c r="I90" s="172">
        <v>-153.37</v>
      </c>
      <c r="J90" s="172">
        <v>-503.63</v>
      </c>
      <c r="K90" s="172">
        <v>-50.15</v>
      </c>
      <c r="L90" s="172">
        <v>-264.04000000000002</v>
      </c>
      <c r="M90" s="172">
        <v>-39.07</v>
      </c>
      <c r="N90" s="172">
        <v>1833.72</v>
      </c>
      <c r="O90" s="86"/>
      <c r="P90" s="86"/>
      <c r="Q90" s="86"/>
      <c r="R90" s="86"/>
      <c r="S90" s="86"/>
      <c r="T90" s="86"/>
      <c r="U90" s="86"/>
      <c r="V90" s="86"/>
      <c r="W90" s="86"/>
      <c r="X90" s="86"/>
    </row>
    <row r="91" spans="1:24" s="87" customFormat="1" ht="15" customHeight="1">
      <c r="A91" s="69">
        <f>IF(B91&lt;&gt;"",COUNTA($B$20:B91),"")</f>
        <v>71</v>
      </c>
      <c r="B91" s="78" t="s">
        <v>96</v>
      </c>
      <c r="C91" s="170">
        <v>144.61000000000001</v>
      </c>
      <c r="D91" s="170">
        <v>2.1800000000000002</v>
      </c>
      <c r="E91" s="170" t="s">
        <v>8</v>
      </c>
      <c r="F91" s="170">
        <v>70.069999999999993</v>
      </c>
      <c r="G91" s="170" t="s">
        <v>8</v>
      </c>
      <c r="H91" s="170">
        <v>6.37</v>
      </c>
      <c r="I91" s="170" t="s">
        <v>8</v>
      </c>
      <c r="J91" s="170">
        <v>6.37</v>
      </c>
      <c r="K91" s="170">
        <v>0.64</v>
      </c>
      <c r="L91" s="170">
        <v>10.85</v>
      </c>
      <c r="M91" s="170" t="s">
        <v>8</v>
      </c>
      <c r="N91" s="170">
        <v>54.51</v>
      </c>
      <c r="O91" s="86"/>
      <c r="P91" s="86"/>
      <c r="Q91" s="86"/>
      <c r="R91" s="86"/>
      <c r="S91" s="86"/>
      <c r="T91" s="86"/>
      <c r="U91" s="86"/>
      <c r="V91" s="86"/>
      <c r="W91" s="86"/>
      <c r="X91" s="86"/>
    </row>
    <row r="92" spans="1:24" ht="11.1" customHeight="1">
      <c r="A92" s="69">
        <f>IF(B92&lt;&gt;"",COUNTA($B$20:B92),"")</f>
        <v>72</v>
      </c>
      <c r="B92" s="78" t="s">
        <v>97</v>
      </c>
      <c r="C92" s="170">
        <v>88.2</v>
      </c>
      <c r="D92" s="170">
        <v>7.01</v>
      </c>
      <c r="E92" s="170">
        <v>0.47</v>
      </c>
      <c r="F92" s="170">
        <v>3.61</v>
      </c>
      <c r="G92" s="170">
        <v>0.57999999999999996</v>
      </c>
      <c r="H92" s="170">
        <v>2.58</v>
      </c>
      <c r="I92" s="170">
        <v>0.44</v>
      </c>
      <c r="J92" s="170">
        <v>2.14</v>
      </c>
      <c r="K92" s="170">
        <v>1.04</v>
      </c>
      <c r="L92" s="170">
        <v>3.61</v>
      </c>
      <c r="M92" s="170">
        <v>0.49</v>
      </c>
      <c r="N92" s="170">
        <v>68.8</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0"/>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68</v>
      </c>
      <c r="B1" s="230"/>
      <c r="C1" s="231"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31"/>
      <c r="E1" s="231"/>
      <c r="F1" s="231"/>
      <c r="G1" s="232"/>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29" t="s">
        <v>50</v>
      </c>
      <c r="B2" s="230"/>
      <c r="C2" s="231" t="s">
        <v>66</v>
      </c>
      <c r="D2" s="231"/>
      <c r="E2" s="231"/>
      <c r="F2" s="231"/>
      <c r="G2" s="232"/>
      <c r="H2" s="233" t="s">
        <v>66</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4"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24"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226579</v>
      </c>
      <c r="D20" s="163">
        <v>96552</v>
      </c>
      <c r="E20" s="163">
        <v>32110</v>
      </c>
      <c r="F20" s="163">
        <v>8778</v>
      </c>
      <c r="G20" s="163">
        <v>10815</v>
      </c>
      <c r="H20" s="163">
        <v>34923</v>
      </c>
      <c r="I20" s="163">
        <v>14020</v>
      </c>
      <c r="J20" s="163">
        <v>20903</v>
      </c>
      <c r="K20" s="163">
        <v>7586</v>
      </c>
      <c r="L20" s="163">
        <v>23301</v>
      </c>
      <c r="M20" s="163">
        <v>12513</v>
      </c>
      <c r="N20" s="163" t="s">
        <v>8</v>
      </c>
      <c r="O20" s="85"/>
      <c r="P20" s="85"/>
      <c r="Q20" s="85"/>
      <c r="R20" s="85"/>
      <c r="S20" s="85"/>
      <c r="T20" s="85"/>
      <c r="U20" s="85"/>
      <c r="V20" s="85"/>
      <c r="W20" s="85"/>
      <c r="X20" s="85"/>
    </row>
    <row r="21" spans="1:24" s="71" customFormat="1" ht="11.1" customHeight="1">
      <c r="A21" s="69">
        <f>IF(B21&lt;&gt;"",COUNTA($B$20:B21),"")</f>
        <v>2</v>
      </c>
      <c r="B21" s="78" t="s">
        <v>70</v>
      </c>
      <c r="C21" s="163">
        <v>167924</v>
      </c>
      <c r="D21" s="163">
        <v>26301</v>
      </c>
      <c r="E21" s="163">
        <v>9834</v>
      </c>
      <c r="F21" s="163">
        <v>42556</v>
      </c>
      <c r="G21" s="163">
        <v>4751</v>
      </c>
      <c r="H21" s="163">
        <v>21397</v>
      </c>
      <c r="I21" s="163">
        <v>19042</v>
      </c>
      <c r="J21" s="163">
        <v>2355</v>
      </c>
      <c r="K21" s="163">
        <v>3953</v>
      </c>
      <c r="L21" s="163">
        <v>28277</v>
      </c>
      <c r="M21" s="163">
        <v>30854</v>
      </c>
      <c r="N21" s="163" t="s">
        <v>8</v>
      </c>
      <c r="O21" s="85"/>
      <c r="P21" s="85"/>
      <c r="Q21" s="85"/>
      <c r="R21" s="85"/>
      <c r="S21" s="85"/>
      <c r="T21" s="85"/>
      <c r="U21" s="85"/>
      <c r="V21" s="85"/>
      <c r="W21" s="85"/>
      <c r="X21" s="85"/>
    </row>
    <row r="22" spans="1:24" s="71" customFormat="1" ht="21.6" customHeight="1">
      <c r="A22" s="69">
        <f>IF(B22&lt;&gt;"",COUNTA($B$20:B22),"")</f>
        <v>3</v>
      </c>
      <c r="B22" s="79" t="s">
        <v>626</v>
      </c>
      <c r="C22" s="163">
        <v>269881</v>
      </c>
      <c r="D22" s="163" t="s">
        <v>8</v>
      </c>
      <c r="E22" s="163" t="s">
        <v>8</v>
      </c>
      <c r="F22" s="163" t="s">
        <v>8</v>
      </c>
      <c r="G22" s="163" t="s">
        <v>8</v>
      </c>
      <c r="H22" s="163">
        <v>269881</v>
      </c>
      <c r="I22" s="163">
        <v>213145</v>
      </c>
      <c r="J22" s="163">
        <v>56736</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6561</v>
      </c>
      <c r="D23" s="163">
        <v>102</v>
      </c>
      <c r="E23" s="163">
        <v>73</v>
      </c>
      <c r="F23" s="163">
        <v>200</v>
      </c>
      <c r="G23" s="163" t="s">
        <v>8</v>
      </c>
      <c r="H23" s="163">
        <v>71</v>
      </c>
      <c r="I23" s="163" t="s">
        <v>8</v>
      </c>
      <c r="J23" s="163">
        <v>71</v>
      </c>
      <c r="K23" s="163">
        <v>1</v>
      </c>
      <c r="L23" s="163">
        <v>186</v>
      </c>
      <c r="M23" s="163">
        <v>65</v>
      </c>
      <c r="N23" s="163">
        <v>5863</v>
      </c>
      <c r="O23" s="85"/>
      <c r="P23" s="85"/>
      <c r="Q23" s="85"/>
      <c r="R23" s="85"/>
      <c r="S23" s="85"/>
      <c r="T23" s="85"/>
      <c r="U23" s="85"/>
      <c r="V23" s="85"/>
      <c r="W23" s="85"/>
      <c r="X23" s="85"/>
    </row>
    <row r="24" spans="1:24" s="71" customFormat="1" ht="11.1" customHeight="1">
      <c r="A24" s="69">
        <f>IF(B24&lt;&gt;"",COUNTA($B$20:B24),"")</f>
        <v>5</v>
      </c>
      <c r="B24" s="78" t="s">
        <v>72</v>
      </c>
      <c r="C24" s="163">
        <v>486816</v>
      </c>
      <c r="D24" s="163">
        <v>33844</v>
      </c>
      <c r="E24" s="163">
        <v>7278</v>
      </c>
      <c r="F24" s="163">
        <v>31189</v>
      </c>
      <c r="G24" s="163">
        <v>22067</v>
      </c>
      <c r="H24" s="163">
        <v>182059</v>
      </c>
      <c r="I24" s="163">
        <v>7096</v>
      </c>
      <c r="J24" s="163">
        <v>174963</v>
      </c>
      <c r="K24" s="163">
        <v>6216</v>
      </c>
      <c r="L24" s="163">
        <v>9417</v>
      </c>
      <c r="M24" s="163">
        <v>11376</v>
      </c>
      <c r="N24" s="163">
        <v>183369</v>
      </c>
      <c r="O24" s="85"/>
      <c r="P24" s="85"/>
      <c r="Q24" s="85"/>
      <c r="R24" s="85"/>
      <c r="S24" s="85"/>
      <c r="T24" s="85"/>
      <c r="U24" s="85"/>
      <c r="V24" s="85"/>
      <c r="W24" s="85"/>
      <c r="X24" s="85"/>
    </row>
    <row r="25" spans="1:24" s="71" customFormat="1" ht="11.1" customHeight="1">
      <c r="A25" s="69">
        <f>IF(B25&lt;&gt;"",COUNTA($B$20:B25),"")</f>
        <v>6</v>
      </c>
      <c r="B25" s="78" t="s">
        <v>73</v>
      </c>
      <c r="C25" s="163">
        <v>256712</v>
      </c>
      <c r="D25" s="163">
        <v>17103</v>
      </c>
      <c r="E25" s="163">
        <v>308</v>
      </c>
      <c r="F25" s="163">
        <v>11553</v>
      </c>
      <c r="G25" s="163">
        <v>13</v>
      </c>
      <c r="H25" s="163">
        <v>43989</v>
      </c>
      <c r="I25" s="163" t="s">
        <v>8</v>
      </c>
      <c r="J25" s="163">
        <v>43989</v>
      </c>
      <c r="K25" s="163">
        <v>160</v>
      </c>
      <c r="L25" s="163">
        <v>2578</v>
      </c>
      <c r="M25" s="163">
        <v>136</v>
      </c>
      <c r="N25" s="163">
        <v>180872</v>
      </c>
      <c r="O25" s="85"/>
      <c r="P25" s="85"/>
      <c r="Q25" s="85"/>
      <c r="R25" s="85"/>
      <c r="S25" s="85"/>
      <c r="T25" s="85"/>
      <c r="U25" s="85"/>
      <c r="V25" s="85"/>
      <c r="W25" s="85"/>
      <c r="X25" s="85"/>
    </row>
    <row r="26" spans="1:24" s="71" customFormat="1" ht="19.149999999999999" customHeight="1">
      <c r="A26" s="70">
        <f>IF(B26&lt;&gt;"",COUNTA($B$20:B26),"")</f>
        <v>7</v>
      </c>
      <c r="B26" s="80" t="s">
        <v>74</v>
      </c>
      <c r="C26" s="174">
        <v>901048</v>
      </c>
      <c r="D26" s="174">
        <v>139697</v>
      </c>
      <c r="E26" s="174">
        <v>48988</v>
      </c>
      <c r="F26" s="174">
        <v>71170</v>
      </c>
      <c r="G26" s="174">
        <v>37621</v>
      </c>
      <c r="H26" s="174">
        <v>464342</v>
      </c>
      <c r="I26" s="174">
        <v>253304</v>
      </c>
      <c r="J26" s="174">
        <v>211039</v>
      </c>
      <c r="K26" s="174">
        <v>17596</v>
      </c>
      <c r="L26" s="174">
        <v>58604</v>
      </c>
      <c r="M26" s="174">
        <v>54671</v>
      </c>
      <c r="N26" s="174">
        <v>8360</v>
      </c>
      <c r="O26" s="85"/>
      <c r="P26" s="85"/>
      <c r="Q26" s="85"/>
      <c r="R26" s="85"/>
      <c r="S26" s="85"/>
      <c r="T26" s="85"/>
      <c r="U26" s="85"/>
      <c r="V26" s="85"/>
      <c r="W26" s="85"/>
      <c r="X26" s="85"/>
    </row>
    <row r="27" spans="1:24" s="71" customFormat="1" ht="21.6" customHeight="1">
      <c r="A27" s="69">
        <f>IF(B27&lt;&gt;"",COUNTA($B$20:B27),"")</f>
        <v>8</v>
      </c>
      <c r="B27" s="79" t="s">
        <v>75</v>
      </c>
      <c r="C27" s="163">
        <v>167637</v>
      </c>
      <c r="D27" s="163">
        <v>20949</v>
      </c>
      <c r="E27" s="163">
        <v>20901</v>
      </c>
      <c r="F27" s="163">
        <v>27906</v>
      </c>
      <c r="G27" s="163">
        <v>1993</v>
      </c>
      <c r="H27" s="163">
        <v>4367</v>
      </c>
      <c r="I27" s="163" t="s">
        <v>8</v>
      </c>
      <c r="J27" s="163">
        <v>4367</v>
      </c>
      <c r="K27" s="163">
        <v>3206</v>
      </c>
      <c r="L27" s="163">
        <v>82097</v>
      </c>
      <c r="M27" s="163">
        <v>6217</v>
      </c>
      <c r="N27" s="163" t="s">
        <v>8</v>
      </c>
      <c r="O27" s="85"/>
      <c r="P27" s="85"/>
      <c r="Q27" s="85"/>
      <c r="R27" s="85"/>
      <c r="S27" s="85"/>
      <c r="T27" s="85"/>
      <c r="U27" s="85"/>
      <c r="V27" s="85"/>
      <c r="W27" s="85"/>
      <c r="X27" s="85"/>
    </row>
    <row r="28" spans="1:24" s="71" customFormat="1" ht="11.1" customHeight="1">
      <c r="A28" s="69">
        <f>IF(B28&lt;&gt;"",COUNTA($B$20:B28),"")</f>
        <v>9</v>
      </c>
      <c r="B28" s="78" t="s">
        <v>76</v>
      </c>
      <c r="C28" s="163">
        <v>119550</v>
      </c>
      <c r="D28" s="163">
        <v>11882</v>
      </c>
      <c r="E28" s="163">
        <v>10889</v>
      </c>
      <c r="F28" s="163">
        <v>25184</v>
      </c>
      <c r="G28" s="163">
        <v>1680</v>
      </c>
      <c r="H28" s="163">
        <v>2716</v>
      </c>
      <c r="I28" s="163" t="s">
        <v>8</v>
      </c>
      <c r="J28" s="163">
        <v>2716</v>
      </c>
      <c r="K28" s="163">
        <v>2384</v>
      </c>
      <c r="L28" s="163">
        <v>60342</v>
      </c>
      <c r="M28" s="163">
        <v>4473</v>
      </c>
      <c r="N28" s="163" t="s">
        <v>8</v>
      </c>
      <c r="O28" s="85"/>
      <c r="P28" s="85"/>
      <c r="Q28" s="85"/>
      <c r="R28" s="85"/>
      <c r="S28" s="85"/>
      <c r="T28" s="85"/>
      <c r="U28" s="85"/>
      <c r="V28" s="85"/>
      <c r="W28" s="85"/>
      <c r="X28" s="85"/>
    </row>
    <row r="29" spans="1:24"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row>
    <row r="30" spans="1:24" s="71" customFormat="1" ht="11.1" customHeight="1">
      <c r="A30" s="69">
        <f>IF(B30&lt;&gt;"",COUNTA($B$20:B30),"")</f>
        <v>11</v>
      </c>
      <c r="B30" s="78" t="s">
        <v>78</v>
      </c>
      <c r="C30" s="163">
        <v>70701</v>
      </c>
      <c r="D30" s="163">
        <v>348</v>
      </c>
      <c r="E30" s="163">
        <v>527</v>
      </c>
      <c r="F30" s="163">
        <v>227</v>
      </c>
      <c r="G30" s="163">
        <v>14</v>
      </c>
      <c r="H30" s="163">
        <v>180</v>
      </c>
      <c r="I30" s="163" t="s">
        <v>8</v>
      </c>
      <c r="J30" s="163">
        <v>180</v>
      </c>
      <c r="K30" s="163">
        <v>255</v>
      </c>
      <c r="L30" s="163">
        <v>859</v>
      </c>
      <c r="M30" s="163">
        <v>66424</v>
      </c>
      <c r="N30" s="163">
        <v>1868</v>
      </c>
      <c r="O30" s="85"/>
      <c r="P30" s="85"/>
      <c r="Q30" s="85"/>
      <c r="R30" s="85"/>
      <c r="S30" s="85"/>
      <c r="T30" s="85"/>
      <c r="U30" s="85"/>
      <c r="V30" s="85"/>
      <c r="W30" s="85"/>
      <c r="X30" s="85"/>
    </row>
    <row r="31" spans="1:24" s="71" customFormat="1" ht="11.1" customHeight="1">
      <c r="A31" s="69">
        <f>IF(B31&lt;&gt;"",COUNTA($B$20:B31),"")</f>
        <v>12</v>
      </c>
      <c r="B31" s="78" t="s">
        <v>73</v>
      </c>
      <c r="C31" s="163">
        <v>1905</v>
      </c>
      <c r="D31" s="163" t="s">
        <v>8</v>
      </c>
      <c r="E31" s="163">
        <v>1118</v>
      </c>
      <c r="F31" s="163">
        <v>483</v>
      </c>
      <c r="G31" s="163" t="s">
        <v>8</v>
      </c>
      <c r="H31" s="163" t="s">
        <v>8</v>
      </c>
      <c r="I31" s="163" t="s">
        <v>8</v>
      </c>
      <c r="J31" s="163" t="s">
        <v>8</v>
      </c>
      <c r="K31" s="163" t="s">
        <v>8</v>
      </c>
      <c r="L31" s="163">
        <v>303</v>
      </c>
      <c r="M31" s="163" t="s">
        <v>8</v>
      </c>
      <c r="N31" s="163" t="s">
        <v>8</v>
      </c>
      <c r="O31" s="85"/>
      <c r="P31" s="85"/>
      <c r="Q31" s="85"/>
      <c r="R31" s="85"/>
      <c r="S31" s="85"/>
      <c r="T31" s="85"/>
      <c r="U31" s="85"/>
      <c r="V31" s="85"/>
      <c r="W31" s="85"/>
      <c r="X31" s="85"/>
    </row>
    <row r="32" spans="1:24" s="71" customFormat="1" ht="19.149999999999999" customHeight="1">
      <c r="A32" s="70">
        <f>IF(B32&lt;&gt;"",COUNTA($B$20:B32),"")</f>
        <v>13</v>
      </c>
      <c r="B32" s="80" t="s">
        <v>79</v>
      </c>
      <c r="C32" s="174">
        <v>236433</v>
      </c>
      <c r="D32" s="174">
        <v>21296</v>
      </c>
      <c r="E32" s="174">
        <v>20310</v>
      </c>
      <c r="F32" s="174">
        <v>27650</v>
      </c>
      <c r="G32" s="174">
        <v>2007</v>
      </c>
      <c r="H32" s="174">
        <v>4548</v>
      </c>
      <c r="I32" s="174" t="s">
        <v>8</v>
      </c>
      <c r="J32" s="174">
        <v>4548</v>
      </c>
      <c r="K32" s="174">
        <v>3461</v>
      </c>
      <c r="L32" s="174">
        <v>82653</v>
      </c>
      <c r="M32" s="174">
        <v>72641</v>
      </c>
      <c r="N32" s="174">
        <v>1868</v>
      </c>
      <c r="O32" s="85"/>
      <c r="P32" s="85"/>
      <c r="Q32" s="85"/>
      <c r="R32" s="85"/>
      <c r="S32" s="85"/>
      <c r="T32" s="85"/>
      <c r="U32" s="85"/>
      <c r="V32" s="85"/>
      <c r="W32" s="85"/>
      <c r="X32" s="85"/>
    </row>
    <row r="33" spans="1:24" s="71" customFormat="1" ht="19.149999999999999" customHeight="1">
      <c r="A33" s="70">
        <f>IF(B33&lt;&gt;"",COUNTA($B$20:B33),"")</f>
        <v>14</v>
      </c>
      <c r="B33" s="80" t="s">
        <v>80</v>
      </c>
      <c r="C33" s="174">
        <v>1137481</v>
      </c>
      <c r="D33" s="174">
        <v>160993</v>
      </c>
      <c r="E33" s="174">
        <v>69298</v>
      </c>
      <c r="F33" s="174">
        <v>98820</v>
      </c>
      <c r="G33" s="174">
        <v>39628</v>
      </c>
      <c r="H33" s="174">
        <v>468890</v>
      </c>
      <c r="I33" s="174">
        <v>253304</v>
      </c>
      <c r="J33" s="174">
        <v>215586</v>
      </c>
      <c r="K33" s="174">
        <v>21057</v>
      </c>
      <c r="L33" s="174">
        <v>141257</v>
      </c>
      <c r="M33" s="174">
        <v>127312</v>
      </c>
      <c r="N33" s="174">
        <v>10227</v>
      </c>
      <c r="O33" s="85"/>
      <c r="P33" s="85"/>
      <c r="Q33" s="85"/>
      <c r="R33" s="85"/>
      <c r="S33" s="85"/>
      <c r="T33" s="85"/>
      <c r="U33" s="85"/>
      <c r="V33" s="85"/>
      <c r="W33" s="85"/>
      <c r="X33" s="85"/>
    </row>
    <row r="34" spans="1:24" s="71" customFormat="1" ht="11.1" customHeight="1">
      <c r="A34" s="69">
        <f>IF(B34&lt;&gt;"",COUNTA($B$20:B34),"")</f>
        <v>15</v>
      </c>
      <c r="B34" s="78" t="s">
        <v>81</v>
      </c>
      <c r="C34" s="163">
        <v>235335</v>
      </c>
      <c r="D34" s="163" t="s">
        <v>8</v>
      </c>
      <c r="E34" s="163" t="s">
        <v>8</v>
      </c>
      <c r="F34" s="163" t="s">
        <v>8</v>
      </c>
      <c r="G34" s="163" t="s">
        <v>8</v>
      </c>
      <c r="H34" s="163" t="s">
        <v>8</v>
      </c>
      <c r="I34" s="163" t="s">
        <v>8</v>
      </c>
      <c r="J34" s="163" t="s">
        <v>8</v>
      </c>
      <c r="K34" s="163" t="s">
        <v>8</v>
      </c>
      <c r="L34" s="163" t="s">
        <v>8</v>
      </c>
      <c r="M34" s="163" t="s">
        <v>8</v>
      </c>
      <c r="N34" s="163">
        <v>235335</v>
      </c>
      <c r="O34" s="85"/>
      <c r="P34" s="85"/>
      <c r="Q34" s="85"/>
      <c r="R34" s="85"/>
      <c r="S34" s="85"/>
      <c r="T34" s="85"/>
      <c r="U34" s="85"/>
      <c r="V34" s="85"/>
      <c r="W34" s="85"/>
      <c r="X34" s="85"/>
    </row>
    <row r="35" spans="1:24" s="71" customFormat="1" ht="11.1" customHeight="1">
      <c r="A35" s="69">
        <f>IF(B35&lt;&gt;"",COUNTA($B$20:B35),"")</f>
        <v>16</v>
      </c>
      <c r="B35" s="78" t="s">
        <v>82</v>
      </c>
      <c r="C35" s="163">
        <v>79004</v>
      </c>
      <c r="D35" s="163" t="s">
        <v>8</v>
      </c>
      <c r="E35" s="163" t="s">
        <v>8</v>
      </c>
      <c r="F35" s="163" t="s">
        <v>8</v>
      </c>
      <c r="G35" s="163" t="s">
        <v>8</v>
      </c>
      <c r="H35" s="163" t="s">
        <v>8</v>
      </c>
      <c r="I35" s="163" t="s">
        <v>8</v>
      </c>
      <c r="J35" s="163" t="s">
        <v>8</v>
      </c>
      <c r="K35" s="163" t="s">
        <v>8</v>
      </c>
      <c r="L35" s="163" t="s">
        <v>8</v>
      </c>
      <c r="M35" s="163" t="s">
        <v>8</v>
      </c>
      <c r="N35" s="163">
        <v>79004</v>
      </c>
      <c r="O35" s="85"/>
      <c r="P35" s="85"/>
      <c r="Q35" s="85"/>
      <c r="R35" s="85"/>
      <c r="S35" s="85"/>
      <c r="T35" s="85"/>
      <c r="U35" s="85"/>
      <c r="V35" s="85"/>
      <c r="W35" s="85"/>
      <c r="X35" s="85"/>
    </row>
    <row r="36" spans="1:24" s="71" customFormat="1" ht="11.1" customHeight="1">
      <c r="A36" s="69">
        <f>IF(B36&lt;&gt;"",COUNTA($B$20:B36),"")</f>
        <v>17</v>
      </c>
      <c r="B36" s="78" t="s">
        <v>98</v>
      </c>
      <c r="C36" s="163">
        <v>103913</v>
      </c>
      <c r="D36" s="163" t="s">
        <v>8</v>
      </c>
      <c r="E36" s="163" t="s">
        <v>8</v>
      </c>
      <c r="F36" s="163" t="s">
        <v>8</v>
      </c>
      <c r="G36" s="163" t="s">
        <v>8</v>
      </c>
      <c r="H36" s="163" t="s">
        <v>8</v>
      </c>
      <c r="I36" s="163" t="s">
        <v>8</v>
      </c>
      <c r="J36" s="163" t="s">
        <v>8</v>
      </c>
      <c r="K36" s="163" t="s">
        <v>8</v>
      </c>
      <c r="L36" s="163" t="s">
        <v>8</v>
      </c>
      <c r="M36" s="163" t="s">
        <v>8</v>
      </c>
      <c r="N36" s="163">
        <v>103913</v>
      </c>
      <c r="O36" s="85"/>
      <c r="P36" s="85"/>
      <c r="Q36" s="85"/>
      <c r="R36" s="85"/>
      <c r="S36" s="85"/>
      <c r="T36" s="85"/>
      <c r="U36" s="85"/>
      <c r="V36" s="85"/>
      <c r="W36" s="85"/>
      <c r="X36" s="85"/>
    </row>
    <row r="37" spans="1:24" s="71" customFormat="1" ht="11.1" customHeight="1">
      <c r="A37" s="69">
        <f>IF(B37&lt;&gt;"",COUNTA($B$20:B37),"")</f>
        <v>18</v>
      </c>
      <c r="B37" s="78" t="s">
        <v>99</v>
      </c>
      <c r="C37" s="163">
        <v>30446</v>
      </c>
      <c r="D37" s="163" t="s">
        <v>8</v>
      </c>
      <c r="E37" s="163" t="s">
        <v>8</v>
      </c>
      <c r="F37" s="163" t="s">
        <v>8</v>
      </c>
      <c r="G37" s="163" t="s">
        <v>8</v>
      </c>
      <c r="H37" s="163" t="s">
        <v>8</v>
      </c>
      <c r="I37" s="163" t="s">
        <v>8</v>
      </c>
      <c r="J37" s="163" t="s">
        <v>8</v>
      </c>
      <c r="K37" s="163" t="s">
        <v>8</v>
      </c>
      <c r="L37" s="163" t="s">
        <v>8</v>
      </c>
      <c r="M37" s="163" t="s">
        <v>8</v>
      </c>
      <c r="N37" s="163">
        <v>30446</v>
      </c>
      <c r="O37" s="85"/>
      <c r="P37" s="85"/>
      <c r="Q37" s="85"/>
      <c r="R37" s="85"/>
      <c r="S37" s="85"/>
      <c r="T37" s="85"/>
      <c r="U37" s="85"/>
      <c r="V37" s="85"/>
      <c r="W37" s="85"/>
      <c r="X37" s="85"/>
    </row>
    <row r="38" spans="1:24" s="71" customFormat="1" ht="11.1" customHeight="1">
      <c r="A38" s="69">
        <f>IF(B38&lt;&gt;"",COUNTA($B$20:B38),"")</f>
        <v>19</v>
      </c>
      <c r="B38" s="78" t="s">
        <v>26</v>
      </c>
      <c r="C38" s="163">
        <v>167055</v>
      </c>
      <c r="D38" s="163" t="s">
        <v>8</v>
      </c>
      <c r="E38" s="163" t="s">
        <v>8</v>
      </c>
      <c r="F38" s="163" t="s">
        <v>8</v>
      </c>
      <c r="G38" s="163" t="s">
        <v>8</v>
      </c>
      <c r="H38" s="163" t="s">
        <v>8</v>
      </c>
      <c r="I38" s="163" t="s">
        <v>8</v>
      </c>
      <c r="J38" s="163" t="s">
        <v>8</v>
      </c>
      <c r="K38" s="163" t="s">
        <v>8</v>
      </c>
      <c r="L38" s="163" t="s">
        <v>8</v>
      </c>
      <c r="M38" s="163" t="s">
        <v>8</v>
      </c>
      <c r="N38" s="163">
        <v>167055</v>
      </c>
      <c r="O38" s="85"/>
      <c r="P38" s="85"/>
      <c r="Q38" s="85"/>
      <c r="R38" s="85"/>
      <c r="S38" s="85"/>
      <c r="T38" s="85"/>
      <c r="U38" s="85"/>
      <c r="V38" s="85"/>
      <c r="W38" s="85"/>
      <c r="X38" s="85"/>
    </row>
    <row r="39" spans="1:24" s="71" customFormat="1" ht="21.6" customHeight="1">
      <c r="A39" s="69">
        <f>IF(B39&lt;&gt;"",COUNTA($B$20:B39),"")</f>
        <v>20</v>
      </c>
      <c r="B39" s="79" t="s">
        <v>83</v>
      </c>
      <c r="C39" s="163">
        <v>71585</v>
      </c>
      <c r="D39" s="163" t="s">
        <v>8</v>
      </c>
      <c r="E39" s="163" t="s">
        <v>8</v>
      </c>
      <c r="F39" s="163" t="s">
        <v>8</v>
      </c>
      <c r="G39" s="163" t="s">
        <v>8</v>
      </c>
      <c r="H39" s="163" t="s">
        <v>8</v>
      </c>
      <c r="I39" s="163" t="s">
        <v>8</v>
      </c>
      <c r="J39" s="163" t="s">
        <v>8</v>
      </c>
      <c r="K39" s="163" t="s">
        <v>8</v>
      </c>
      <c r="L39" s="163" t="s">
        <v>8</v>
      </c>
      <c r="M39" s="163" t="s">
        <v>8</v>
      </c>
      <c r="N39" s="163">
        <v>71585</v>
      </c>
      <c r="O39" s="85"/>
      <c r="P39" s="85"/>
      <c r="Q39" s="85"/>
      <c r="R39" s="85"/>
      <c r="S39" s="85"/>
      <c r="T39" s="85"/>
      <c r="U39" s="85"/>
      <c r="V39" s="85"/>
      <c r="W39" s="85"/>
      <c r="X39" s="85"/>
    </row>
    <row r="40" spans="1:24" s="71" customFormat="1" ht="21.6" customHeight="1">
      <c r="A40" s="69">
        <f>IF(B40&lt;&gt;"",COUNTA($B$20:B40),"")</f>
        <v>21</v>
      </c>
      <c r="B40" s="79" t="s">
        <v>84</v>
      </c>
      <c r="C40" s="163">
        <v>194427</v>
      </c>
      <c r="D40" s="163">
        <v>1125</v>
      </c>
      <c r="E40" s="163">
        <v>117</v>
      </c>
      <c r="F40" s="163">
        <v>2586</v>
      </c>
      <c r="G40" s="163">
        <v>12812</v>
      </c>
      <c r="H40" s="163">
        <v>172845</v>
      </c>
      <c r="I40" s="163">
        <v>96376</v>
      </c>
      <c r="J40" s="163">
        <v>76469</v>
      </c>
      <c r="K40" s="163">
        <v>1720</v>
      </c>
      <c r="L40" s="163">
        <v>2709</v>
      </c>
      <c r="M40" s="163">
        <v>512</v>
      </c>
      <c r="N40" s="163" t="s">
        <v>8</v>
      </c>
      <c r="O40" s="85"/>
      <c r="P40" s="85"/>
      <c r="Q40" s="85"/>
      <c r="R40" s="85"/>
      <c r="S40" s="85"/>
      <c r="T40" s="85"/>
      <c r="U40" s="85"/>
      <c r="V40" s="85"/>
      <c r="W40" s="85"/>
      <c r="X40" s="85"/>
    </row>
    <row r="41" spans="1:24" s="71" customFormat="1" ht="21.6" customHeight="1">
      <c r="A41" s="69">
        <f>IF(B41&lt;&gt;"",COUNTA($B$20:B41),"")</f>
        <v>22</v>
      </c>
      <c r="B41" s="79" t="s">
        <v>85</v>
      </c>
      <c r="C41" s="163">
        <v>38785</v>
      </c>
      <c r="D41" s="163">
        <v>6191</v>
      </c>
      <c r="E41" s="163">
        <v>23</v>
      </c>
      <c r="F41" s="163">
        <v>548</v>
      </c>
      <c r="G41" s="163">
        <v>1880</v>
      </c>
      <c r="H41" s="163">
        <v>29323</v>
      </c>
      <c r="I41" s="163">
        <v>28808</v>
      </c>
      <c r="J41" s="163">
        <v>516</v>
      </c>
      <c r="K41" s="163">
        <v>245</v>
      </c>
      <c r="L41" s="163">
        <v>219</v>
      </c>
      <c r="M41" s="163">
        <v>354</v>
      </c>
      <c r="N41" s="163" t="s">
        <v>8</v>
      </c>
      <c r="O41" s="85"/>
      <c r="P41" s="85"/>
      <c r="Q41" s="85"/>
      <c r="R41" s="85"/>
      <c r="S41" s="85"/>
      <c r="T41" s="85"/>
      <c r="U41" s="85"/>
      <c r="V41" s="85"/>
      <c r="W41" s="85"/>
      <c r="X41" s="85"/>
    </row>
    <row r="42" spans="1:24" s="71" customFormat="1" ht="11.1" customHeight="1">
      <c r="A42" s="69">
        <f>IF(B42&lt;&gt;"",COUNTA($B$20:B42),"")</f>
        <v>23</v>
      </c>
      <c r="B42" s="78" t="s">
        <v>86</v>
      </c>
      <c r="C42" s="163">
        <v>56966</v>
      </c>
      <c r="D42" s="163">
        <v>331</v>
      </c>
      <c r="E42" s="163">
        <v>7826</v>
      </c>
      <c r="F42" s="163">
        <v>485</v>
      </c>
      <c r="G42" s="163">
        <v>1563</v>
      </c>
      <c r="H42" s="163">
        <v>374</v>
      </c>
      <c r="I42" s="163">
        <v>11</v>
      </c>
      <c r="J42" s="163">
        <v>363</v>
      </c>
      <c r="K42" s="163">
        <v>1066</v>
      </c>
      <c r="L42" s="163">
        <v>10589</v>
      </c>
      <c r="M42" s="163">
        <v>34732</v>
      </c>
      <c r="N42" s="163" t="s">
        <v>8</v>
      </c>
      <c r="O42" s="85"/>
      <c r="P42" s="85"/>
      <c r="Q42" s="85"/>
      <c r="R42" s="85"/>
      <c r="S42" s="85"/>
      <c r="T42" s="85"/>
      <c r="U42" s="85"/>
      <c r="V42" s="85"/>
      <c r="W42" s="85"/>
      <c r="X42" s="85"/>
    </row>
    <row r="43" spans="1:24" s="71" customFormat="1" ht="11.1" customHeight="1">
      <c r="A43" s="69">
        <f>IF(B43&lt;&gt;"",COUNTA($B$20:B43),"")</f>
        <v>24</v>
      </c>
      <c r="B43" s="78" t="s">
        <v>87</v>
      </c>
      <c r="C43" s="163">
        <v>393173</v>
      </c>
      <c r="D43" s="163">
        <v>40519</v>
      </c>
      <c r="E43" s="163">
        <v>7022</v>
      </c>
      <c r="F43" s="163">
        <v>13755</v>
      </c>
      <c r="G43" s="163">
        <v>1610</v>
      </c>
      <c r="H43" s="163">
        <v>114252</v>
      </c>
      <c r="I43" s="163">
        <v>63931</v>
      </c>
      <c r="J43" s="163">
        <v>50321</v>
      </c>
      <c r="K43" s="163">
        <v>942</v>
      </c>
      <c r="L43" s="163">
        <v>11732</v>
      </c>
      <c r="M43" s="163">
        <v>15506</v>
      </c>
      <c r="N43" s="163">
        <v>187836</v>
      </c>
      <c r="O43" s="85"/>
      <c r="P43" s="85"/>
      <c r="Q43" s="85"/>
      <c r="R43" s="85"/>
      <c r="S43" s="85"/>
      <c r="T43" s="85"/>
      <c r="U43" s="85"/>
      <c r="V43" s="85"/>
      <c r="W43" s="85"/>
      <c r="X43" s="85"/>
    </row>
    <row r="44" spans="1:24" s="71" customFormat="1" ht="11.1" customHeight="1">
      <c r="A44" s="69">
        <f>IF(B44&lt;&gt;"",COUNTA($B$20:B44),"")</f>
        <v>25</v>
      </c>
      <c r="B44" s="78" t="s">
        <v>73</v>
      </c>
      <c r="C44" s="163">
        <v>256712</v>
      </c>
      <c r="D44" s="163">
        <v>17103</v>
      </c>
      <c r="E44" s="163">
        <v>308</v>
      </c>
      <c r="F44" s="163">
        <v>11553</v>
      </c>
      <c r="G44" s="163">
        <v>13</v>
      </c>
      <c r="H44" s="163">
        <v>43989</v>
      </c>
      <c r="I44" s="163" t="s">
        <v>8</v>
      </c>
      <c r="J44" s="163">
        <v>43989</v>
      </c>
      <c r="K44" s="163">
        <v>160</v>
      </c>
      <c r="L44" s="163">
        <v>2578</v>
      </c>
      <c r="M44" s="163">
        <v>136</v>
      </c>
      <c r="N44" s="163">
        <v>180872</v>
      </c>
      <c r="O44" s="85"/>
      <c r="P44" s="85"/>
      <c r="Q44" s="85"/>
      <c r="R44" s="85"/>
      <c r="S44" s="85"/>
      <c r="T44" s="85"/>
      <c r="U44" s="85"/>
      <c r="V44" s="85"/>
      <c r="W44" s="85"/>
      <c r="X44" s="85"/>
    </row>
    <row r="45" spans="1:24" s="71" customFormat="1" ht="19.149999999999999" customHeight="1">
      <c r="A45" s="70">
        <f>IF(B45&lt;&gt;"",COUNTA($B$20:B45),"")</f>
        <v>26</v>
      </c>
      <c r="B45" s="80" t="s">
        <v>88</v>
      </c>
      <c r="C45" s="174">
        <v>900613</v>
      </c>
      <c r="D45" s="174">
        <v>31064</v>
      </c>
      <c r="E45" s="174">
        <v>14681</v>
      </c>
      <c r="F45" s="174">
        <v>5821</v>
      </c>
      <c r="G45" s="174">
        <v>17853</v>
      </c>
      <c r="H45" s="174">
        <v>272805</v>
      </c>
      <c r="I45" s="174">
        <v>189124</v>
      </c>
      <c r="J45" s="174">
        <v>83681</v>
      </c>
      <c r="K45" s="174">
        <v>3813</v>
      </c>
      <c r="L45" s="174">
        <v>22671</v>
      </c>
      <c r="M45" s="174">
        <v>50967</v>
      </c>
      <c r="N45" s="174">
        <v>480938</v>
      </c>
      <c r="O45" s="85"/>
      <c r="P45" s="85"/>
      <c r="Q45" s="85"/>
      <c r="R45" s="85"/>
      <c r="S45" s="85"/>
      <c r="T45" s="85"/>
      <c r="U45" s="85"/>
      <c r="V45" s="85"/>
      <c r="W45" s="85"/>
      <c r="X45" s="85"/>
    </row>
    <row r="46" spans="1:24" s="87" customFormat="1" ht="11.1" customHeight="1">
      <c r="A46" s="69">
        <f>IF(B46&lt;&gt;"",COUNTA($B$20:B46),"")</f>
        <v>27</v>
      </c>
      <c r="B46" s="78" t="s">
        <v>89</v>
      </c>
      <c r="C46" s="163">
        <v>89791</v>
      </c>
      <c r="D46" s="163">
        <v>4092</v>
      </c>
      <c r="E46" s="163">
        <v>7868</v>
      </c>
      <c r="F46" s="163">
        <v>22211</v>
      </c>
      <c r="G46" s="163">
        <v>641</v>
      </c>
      <c r="H46" s="163">
        <v>3045</v>
      </c>
      <c r="I46" s="163" t="s">
        <v>8</v>
      </c>
      <c r="J46" s="163">
        <v>3045</v>
      </c>
      <c r="K46" s="163">
        <v>612</v>
      </c>
      <c r="L46" s="163">
        <v>11500</v>
      </c>
      <c r="M46" s="163">
        <v>12647</v>
      </c>
      <c r="N46" s="163">
        <v>27174</v>
      </c>
      <c r="O46" s="86"/>
      <c r="P46" s="86"/>
      <c r="Q46" s="86"/>
      <c r="R46" s="86"/>
      <c r="S46" s="86"/>
      <c r="T46" s="86"/>
      <c r="U46" s="86"/>
      <c r="V46" s="86"/>
      <c r="W46" s="86"/>
      <c r="X46" s="86"/>
    </row>
    <row r="47" spans="1:24"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row>
    <row r="48" spans="1:24" s="87" customFormat="1" ht="11.1" customHeight="1">
      <c r="A48" s="69">
        <f>IF(B48&lt;&gt;"",COUNTA($B$20:B48),"")</f>
        <v>29</v>
      </c>
      <c r="B48" s="78" t="s">
        <v>91</v>
      </c>
      <c r="C48" s="163">
        <v>69547</v>
      </c>
      <c r="D48" s="163">
        <v>8547</v>
      </c>
      <c r="E48" s="163">
        <v>1918</v>
      </c>
      <c r="F48" s="163">
        <v>3754</v>
      </c>
      <c r="G48" s="163">
        <v>430</v>
      </c>
      <c r="H48" s="163">
        <v>259</v>
      </c>
      <c r="I48" s="163" t="s">
        <v>8</v>
      </c>
      <c r="J48" s="163">
        <v>259</v>
      </c>
      <c r="K48" s="163">
        <v>703</v>
      </c>
      <c r="L48" s="163">
        <v>10656</v>
      </c>
      <c r="M48" s="163">
        <v>43037</v>
      </c>
      <c r="N48" s="163">
        <v>242</v>
      </c>
      <c r="O48" s="86"/>
      <c r="P48" s="86"/>
      <c r="Q48" s="86"/>
      <c r="R48" s="86"/>
      <c r="S48" s="86"/>
      <c r="T48" s="86"/>
      <c r="U48" s="86"/>
      <c r="V48" s="86"/>
      <c r="W48" s="86"/>
      <c r="X48" s="86"/>
    </row>
    <row r="49" spans="1:24" s="87" customFormat="1" ht="11.1" customHeight="1">
      <c r="A49" s="69">
        <f>IF(B49&lt;&gt;"",COUNTA($B$20:B49),"")</f>
        <v>30</v>
      </c>
      <c r="B49" s="78" t="s">
        <v>73</v>
      </c>
      <c r="C49" s="163">
        <v>1905</v>
      </c>
      <c r="D49" s="163" t="s">
        <v>8</v>
      </c>
      <c r="E49" s="163">
        <v>1118</v>
      </c>
      <c r="F49" s="163">
        <v>483</v>
      </c>
      <c r="G49" s="163" t="s">
        <v>8</v>
      </c>
      <c r="H49" s="163" t="s">
        <v>8</v>
      </c>
      <c r="I49" s="163" t="s">
        <v>8</v>
      </c>
      <c r="J49" s="163" t="s">
        <v>8</v>
      </c>
      <c r="K49" s="163" t="s">
        <v>8</v>
      </c>
      <c r="L49" s="163">
        <v>303</v>
      </c>
      <c r="M49" s="163" t="s">
        <v>8</v>
      </c>
      <c r="N49" s="163" t="s">
        <v>8</v>
      </c>
      <c r="O49" s="86"/>
      <c r="P49" s="86"/>
      <c r="Q49" s="86"/>
      <c r="R49" s="86"/>
      <c r="S49" s="86"/>
      <c r="T49" s="86"/>
      <c r="U49" s="86"/>
      <c r="V49" s="86"/>
      <c r="W49" s="86"/>
      <c r="X49" s="86"/>
    </row>
    <row r="50" spans="1:24" s="71" customFormat="1" ht="19.149999999999999" customHeight="1">
      <c r="A50" s="70">
        <f>IF(B50&lt;&gt;"",COUNTA($B$20:B50),"")</f>
        <v>31</v>
      </c>
      <c r="B50" s="80" t="s">
        <v>92</v>
      </c>
      <c r="C50" s="174">
        <v>157433</v>
      </c>
      <c r="D50" s="174">
        <v>12639</v>
      </c>
      <c r="E50" s="174">
        <v>8667</v>
      </c>
      <c r="F50" s="174">
        <v>25482</v>
      </c>
      <c r="G50" s="174">
        <v>1071</v>
      </c>
      <c r="H50" s="174">
        <v>3304</v>
      </c>
      <c r="I50" s="174" t="s">
        <v>8</v>
      </c>
      <c r="J50" s="174">
        <v>3304</v>
      </c>
      <c r="K50" s="174">
        <v>1316</v>
      </c>
      <c r="L50" s="174">
        <v>21853</v>
      </c>
      <c r="M50" s="174">
        <v>55684</v>
      </c>
      <c r="N50" s="174">
        <v>27416</v>
      </c>
      <c r="O50" s="85"/>
      <c r="P50" s="85"/>
      <c r="Q50" s="85"/>
      <c r="R50" s="85"/>
      <c r="S50" s="85"/>
      <c r="T50" s="85"/>
      <c r="U50" s="85"/>
      <c r="V50" s="85"/>
      <c r="W50" s="85"/>
      <c r="X50" s="85"/>
    </row>
    <row r="51" spans="1:24" s="71" customFormat="1" ht="19.149999999999999" customHeight="1">
      <c r="A51" s="70">
        <f>IF(B51&lt;&gt;"",COUNTA($B$20:B51),"")</f>
        <v>32</v>
      </c>
      <c r="B51" s="80" t="s">
        <v>93</v>
      </c>
      <c r="C51" s="174">
        <v>1058046</v>
      </c>
      <c r="D51" s="174">
        <v>43703</v>
      </c>
      <c r="E51" s="174">
        <v>23348</v>
      </c>
      <c r="F51" s="174">
        <v>31303</v>
      </c>
      <c r="G51" s="174">
        <v>18924</v>
      </c>
      <c r="H51" s="174">
        <v>276109</v>
      </c>
      <c r="I51" s="174">
        <v>189124</v>
      </c>
      <c r="J51" s="174">
        <v>86985</v>
      </c>
      <c r="K51" s="174">
        <v>5129</v>
      </c>
      <c r="L51" s="174">
        <v>44524</v>
      </c>
      <c r="M51" s="174">
        <v>106651</v>
      </c>
      <c r="N51" s="174">
        <v>508354</v>
      </c>
      <c r="O51" s="85"/>
      <c r="P51" s="85"/>
      <c r="Q51" s="85"/>
      <c r="R51" s="85"/>
      <c r="S51" s="85"/>
      <c r="T51" s="85"/>
      <c r="U51" s="85"/>
      <c r="V51" s="85"/>
      <c r="W51" s="85"/>
      <c r="X51" s="85"/>
    </row>
    <row r="52" spans="1:24" s="71" customFormat="1" ht="19.149999999999999" customHeight="1">
      <c r="A52" s="70">
        <f>IF(B52&lt;&gt;"",COUNTA($B$20:B52),"")</f>
        <v>33</v>
      </c>
      <c r="B52" s="80" t="s">
        <v>94</v>
      </c>
      <c r="C52" s="174">
        <v>-79435</v>
      </c>
      <c r="D52" s="174">
        <v>-117291</v>
      </c>
      <c r="E52" s="174">
        <v>-45950</v>
      </c>
      <c r="F52" s="174">
        <v>-67517</v>
      </c>
      <c r="G52" s="174">
        <v>-20704</v>
      </c>
      <c r="H52" s="174">
        <v>-192781</v>
      </c>
      <c r="I52" s="174">
        <v>-64179</v>
      </c>
      <c r="J52" s="174">
        <v>-128601</v>
      </c>
      <c r="K52" s="174">
        <v>-15928</v>
      </c>
      <c r="L52" s="174">
        <v>-96733</v>
      </c>
      <c r="M52" s="174">
        <v>-20661</v>
      </c>
      <c r="N52" s="174">
        <v>498127</v>
      </c>
      <c r="O52" s="85"/>
      <c r="P52" s="85"/>
      <c r="Q52" s="85"/>
      <c r="R52" s="85"/>
      <c r="S52" s="85"/>
      <c r="T52" s="85"/>
      <c r="U52" s="85"/>
      <c r="V52" s="85"/>
      <c r="W52" s="85"/>
      <c r="X52" s="85"/>
    </row>
    <row r="53" spans="1:24" s="87" customFormat="1" ht="24.95" customHeight="1">
      <c r="A53" s="69">
        <f>IF(B53&lt;&gt;"",COUNTA($B$20:B53),"")</f>
        <v>34</v>
      </c>
      <c r="B53" s="81" t="s">
        <v>95</v>
      </c>
      <c r="C53" s="173">
        <v>-435</v>
      </c>
      <c r="D53" s="173">
        <v>-108633</v>
      </c>
      <c r="E53" s="173">
        <v>-34307</v>
      </c>
      <c r="F53" s="173">
        <v>-65349</v>
      </c>
      <c r="G53" s="173">
        <v>-19768</v>
      </c>
      <c r="H53" s="173">
        <v>-191537</v>
      </c>
      <c r="I53" s="173">
        <v>-64179</v>
      </c>
      <c r="J53" s="173">
        <v>-127358</v>
      </c>
      <c r="K53" s="173">
        <v>-13782</v>
      </c>
      <c r="L53" s="173">
        <v>-35933</v>
      </c>
      <c r="M53" s="173">
        <v>-3704</v>
      </c>
      <c r="N53" s="173">
        <v>472578</v>
      </c>
      <c r="O53" s="86"/>
      <c r="P53" s="86"/>
      <c r="Q53" s="86"/>
      <c r="R53" s="86"/>
      <c r="S53" s="86"/>
      <c r="T53" s="86"/>
      <c r="U53" s="86"/>
      <c r="V53" s="86"/>
      <c r="W53" s="86"/>
      <c r="X53" s="86"/>
    </row>
    <row r="54" spans="1:24" s="87" customFormat="1" ht="15" customHeight="1">
      <c r="A54" s="69">
        <f>IF(B54&lt;&gt;"",COUNTA($B$20:B54),"")</f>
        <v>35</v>
      </c>
      <c r="B54" s="78" t="s">
        <v>96</v>
      </c>
      <c r="C54" s="163">
        <v>73115</v>
      </c>
      <c r="D54" s="163">
        <v>1000</v>
      </c>
      <c r="E54" s="163">
        <v>1359</v>
      </c>
      <c r="F54" s="163">
        <v>6290</v>
      </c>
      <c r="G54" s="163" t="s">
        <v>8</v>
      </c>
      <c r="H54" s="163" t="s">
        <v>8</v>
      </c>
      <c r="I54" s="163" t="s">
        <v>8</v>
      </c>
      <c r="J54" s="163" t="s">
        <v>8</v>
      </c>
      <c r="K54" s="163" t="s">
        <v>8</v>
      </c>
      <c r="L54" s="163">
        <v>1244</v>
      </c>
      <c r="M54" s="163" t="s">
        <v>8</v>
      </c>
      <c r="N54" s="163">
        <v>63222</v>
      </c>
      <c r="O54" s="86"/>
      <c r="P54" s="86"/>
      <c r="Q54" s="86"/>
      <c r="R54" s="86"/>
      <c r="S54" s="86"/>
      <c r="T54" s="86"/>
      <c r="U54" s="86"/>
      <c r="V54" s="86"/>
      <c r="W54" s="86"/>
      <c r="X54" s="86"/>
    </row>
    <row r="55" spans="1:24" ht="11.1" customHeight="1">
      <c r="A55" s="69">
        <f>IF(B55&lt;&gt;"",COUNTA($B$20:B55),"")</f>
        <v>36</v>
      </c>
      <c r="B55" s="78" t="s">
        <v>97</v>
      </c>
      <c r="C55" s="163">
        <v>35324</v>
      </c>
      <c r="D55" s="163">
        <v>1492</v>
      </c>
      <c r="E55" s="163">
        <v>357</v>
      </c>
      <c r="F55" s="163">
        <v>718</v>
      </c>
      <c r="G55" s="163" t="s">
        <v>8</v>
      </c>
      <c r="H55" s="163">
        <v>128</v>
      </c>
      <c r="I55" s="163" t="s">
        <v>8</v>
      </c>
      <c r="J55" s="163">
        <v>128</v>
      </c>
      <c r="K55" s="163">
        <v>45</v>
      </c>
      <c r="L55" s="163">
        <v>1617</v>
      </c>
      <c r="M55" s="163">
        <v>287</v>
      </c>
      <c r="N55" s="163">
        <v>30679</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1004.9</v>
      </c>
      <c r="D57" s="170">
        <v>428.22</v>
      </c>
      <c r="E57" s="170">
        <v>142.41</v>
      </c>
      <c r="F57" s="170">
        <v>38.93</v>
      </c>
      <c r="G57" s="170">
        <v>47.97</v>
      </c>
      <c r="H57" s="170">
        <v>154.88999999999999</v>
      </c>
      <c r="I57" s="170">
        <v>62.18</v>
      </c>
      <c r="J57" s="170">
        <v>92.71</v>
      </c>
      <c r="K57" s="170">
        <v>33.64</v>
      </c>
      <c r="L57" s="170">
        <v>103.34</v>
      </c>
      <c r="M57" s="170">
        <v>55.5</v>
      </c>
      <c r="N57" s="170" t="s">
        <v>8</v>
      </c>
      <c r="O57" s="85"/>
      <c r="P57" s="85"/>
      <c r="Q57" s="85"/>
      <c r="R57" s="85"/>
      <c r="S57" s="85"/>
      <c r="T57" s="85"/>
      <c r="U57" s="85"/>
      <c r="V57" s="85"/>
      <c r="W57" s="85"/>
      <c r="X57" s="85"/>
    </row>
    <row r="58" spans="1:24" s="71" customFormat="1" ht="11.1" customHeight="1">
      <c r="A58" s="69">
        <f>IF(B58&lt;&gt;"",COUNTA($B$20:B58),"")</f>
        <v>38</v>
      </c>
      <c r="B58" s="78" t="s">
        <v>70</v>
      </c>
      <c r="C58" s="170">
        <v>744.76</v>
      </c>
      <c r="D58" s="170">
        <v>116.65</v>
      </c>
      <c r="E58" s="170">
        <v>43.62</v>
      </c>
      <c r="F58" s="170">
        <v>188.74</v>
      </c>
      <c r="G58" s="170">
        <v>21.07</v>
      </c>
      <c r="H58" s="170">
        <v>94.9</v>
      </c>
      <c r="I58" s="170">
        <v>84.45</v>
      </c>
      <c r="J58" s="170">
        <v>10.44</v>
      </c>
      <c r="K58" s="170">
        <v>17.53</v>
      </c>
      <c r="L58" s="170">
        <v>125.41</v>
      </c>
      <c r="M58" s="170">
        <v>136.84</v>
      </c>
      <c r="N58" s="170" t="s">
        <v>8</v>
      </c>
      <c r="O58" s="85"/>
      <c r="P58" s="85"/>
      <c r="Q58" s="85"/>
      <c r="R58" s="85"/>
      <c r="S58" s="85"/>
      <c r="T58" s="85"/>
      <c r="U58" s="85"/>
      <c r="V58" s="85"/>
      <c r="W58" s="85"/>
      <c r="X58" s="85"/>
    </row>
    <row r="59" spans="1:24" s="71" customFormat="1" ht="21.6" customHeight="1">
      <c r="A59" s="69">
        <f>IF(B59&lt;&gt;"",COUNTA($B$20:B59),"")</f>
        <v>39</v>
      </c>
      <c r="B59" s="79" t="s">
        <v>626</v>
      </c>
      <c r="C59" s="170">
        <v>1196.96</v>
      </c>
      <c r="D59" s="170" t="s">
        <v>8</v>
      </c>
      <c r="E59" s="170" t="s">
        <v>8</v>
      </c>
      <c r="F59" s="170" t="s">
        <v>8</v>
      </c>
      <c r="G59" s="170" t="s">
        <v>8</v>
      </c>
      <c r="H59" s="170">
        <v>1196.96</v>
      </c>
      <c r="I59" s="170">
        <v>945.33</v>
      </c>
      <c r="J59" s="170">
        <v>251.63</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29.1</v>
      </c>
      <c r="D60" s="170">
        <v>0.45</v>
      </c>
      <c r="E60" s="170">
        <v>0.32</v>
      </c>
      <c r="F60" s="170">
        <v>0.89</v>
      </c>
      <c r="G60" s="170" t="s">
        <v>8</v>
      </c>
      <c r="H60" s="170">
        <v>0.31</v>
      </c>
      <c r="I60" s="170" t="s">
        <v>8</v>
      </c>
      <c r="J60" s="170">
        <v>0.31</v>
      </c>
      <c r="K60" s="170" t="s">
        <v>8</v>
      </c>
      <c r="L60" s="170">
        <v>0.82</v>
      </c>
      <c r="M60" s="170">
        <v>0.28999999999999998</v>
      </c>
      <c r="N60" s="170">
        <v>26</v>
      </c>
      <c r="O60" s="85"/>
      <c r="P60" s="85"/>
      <c r="Q60" s="85"/>
      <c r="R60" s="85"/>
      <c r="S60" s="85"/>
      <c r="T60" s="85"/>
      <c r="U60" s="85"/>
      <c r="V60" s="85"/>
      <c r="W60" s="85"/>
      <c r="X60" s="85"/>
    </row>
    <row r="61" spans="1:24" s="71" customFormat="1" ht="11.1" customHeight="1">
      <c r="A61" s="69">
        <f>IF(B61&lt;&gt;"",COUNTA($B$20:B61),"")</f>
        <v>41</v>
      </c>
      <c r="B61" s="78" t="s">
        <v>72</v>
      </c>
      <c r="C61" s="170">
        <v>2159.09</v>
      </c>
      <c r="D61" s="170">
        <v>150.1</v>
      </c>
      <c r="E61" s="170">
        <v>32.28</v>
      </c>
      <c r="F61" s="170">
        <v>138.33000000000001</v>
      </c>
      <c r="G61" s="170">
        <v>97.87</v>
      </c>
      <c r="H61" s="170">
        <v>807.45</v>
      </c>
      <c r="I61" s="170">
        <v>31.47</v>
      </c>
      <c r="J61" s="170">
        <v>775.98</v>
      </c>
      <c r="K61" s="170">
        <v>27.57</v>
      </c>
      <c r="L61" s="170">
        <v>41.77</v>
      </c>
      <c r="M61" s="170">
        <v>50.45</v>
      </c>
      <c r="N61" s="170">
        <v>813.26</v>
      </c>
      <c r="O61" s="85"/>
      <c r="P61" s="85"/>
      <c r="Q61" s="85"/>
      <c r="R61" s="85"/>
      <c r="S61" s="85"/>
      <c r="T61" s="85"/>
      <c r="U61" s="85"/>
      <c r="V61" s="85"/>
      <c r="W61" s="85"/>
      <c r="X61" s="85"/>
    </row>
    <row r="62" spans="1:24" s="71" customFormat="1" ht="11.1" customHeight="1">
      <c r="A62" s="69">
        <f>IF(B62&lt;&gt;"",COUNTA($B$20:B62),"")</f>
        <v>42</v>
      </c>
      <c r="B62" s="78" t="s">
        <v>73</v>
      </c>
      <c r="C62" s="170">
        <v>1138.55</v>
      </c>
      <c r="D62" s="170">
        <v>75.86</v>
      </c>
      <c r="E62" s="170">
        <v>1.37</v>
      </c>
      <c r="F62" s="170">
        <v>51.24</v>
      </c>
      <c r="G62" s="170">
        <v>0.06</v>
      </c>
      <c r="H62" s="170">
        <v>195.1</v>
      </c>
      <c r="I62" s="170" t="s">
        <v>8</v>
      </c>
      <c r="J62" s="170">
        <v>195.1</v>
      </c>
      <c r="K62" s="170">
        <v>0.71</v>
      </c>
      <c r="L62" s="170">
        <v>11.43</v>
      </c>
      <c r="M62" s="170">
        <v>0.6</v>
      </c>
      <c r="N62" s="170">
        <v>802.19</v>
      </c>
      <c r="O62" s="85"/>
      <c r="P62" s="85"/>
      <c r="Q62" s="85"/>
      <c r="R62" s="85"/>
      <c r="S62" s="85"/>
      <c r="T62" s="85"/>
      <c r="U62" s="85"/>
      <c r="V62" s="85"/>
      <c r="W62" s="85"/>
      <c r="X62" s="85"/>
    </row>
    <row r="63" spans="1:24" s="71" customFormat="1" ht="19.149999999999999" customHeight="1">
      <c r="A63" s="70">
        <f>IF(B63&lt;&gt;"",COUNTA($B$20:B63),"")</f>
        <v>43</v>
      </c>
      <c r="B63" s="80" t="s">
        <v>74</v>
      </c>
      <c r="C63" s="171">
        <v>3996.26</v>
      </c>
      <c r="D63" s="171">
        <v>619.57000000000005</v>
      </c>
      <c r="E63" s="171">
        <v>217.27</v>
      </c>
      <c r="F63" s="171">
        <v>315.64999999999998</v>
      </c>
      <c r="G63" s="171">
        <v>166.85</v>
      </c>
      <c r="H63" s="171">
        <v>2059.41</v>
      </c>
      <c r="I63" s="171">
        <v>1123.43</v>
      </c>
      <c r="J63" s="171">
        <v>935.98</v>
      </c>
      <c r="K63" s="171">
        <v>78.040000000000006</v>
      </c>
      <c r="L63" s="171">
        <v>259.91000000000003</v>
      </c>
      <c r="M63" s="171">
        <v>242.47</v>
      </c>
      <c r="N63" s="171">
        <v>37.08</v>
      </c>
      <c r="O63" s="85"/>
      <c r="P63" s="85"/>
      <c r="Q63" s="85"/>
      <c r="R63" s="85"/>
      <c r="S63" s="85"/>
      <c r="T63" s="85"/>
      <c r="U63" s="85"/>
      <c r="V63" s="85"/>
      <c r="W63" s="85"/>
      <c r="X63" s="85"/>
    </row>
    <row r="64" spans="1:24" s="71" customFormat="1" ht="21.6" customHeight="1">
      <c r="A64" s="69">
        <f>IF(B64&lt;&gt;"",COUNTA($B$20:B64),"")</f>
        <v>44</v>
      </c>
      <c r="B64" s="79" t="s">
        <v>75</v>
      </c>
      <c r="C64" s="170">
        <v>743.49</v>
      </c>
      <c r="D64" s="170">
        <v>92.91</v>
      </c>
      <c r="E64" s="170">
        <v>92.7</v>
      </c>
      <c r="F64" s="170">
        <v>123.77</v>
      </c>
      <c r="G64" s="170">
        <v>8.84</v>
      </c>
      <c r="H64" s="170">
        <v>19.37</v>
      </c>
      <c r="I64" s="170" t="s">
        <v>8</v>
      </c>
      <c r="J64" s="170">
        <v>19.37</v>
      </c>
      <c r="K64" s="170">
        <v>14.22</v>
      </c>
      <c r="L64" s="170">
        <v>364.11</v>
      </c>
      <c r="M64" s="170">
        <v>27.57</v>
      </c>
      <c r="N64" s="170" t="s">
        <v>8</v>
      </c>
      <c r="O64" s="85"/>
      <c r="P64" s="85"/>
      <c r="Q64" s="85"/>
      <c r="R64" s="85"/>
      <c r="S64" s="85"/>
      <c r="T64" s="85"/>
      <c r="U64" s="85"/>
      <c r="V64" s="85"/>
      <c r="W64" s="85"/>
      <c r="X64" s="85"/>
    </row>
    <row r="65" spans="1:24" s="71" customFormat="1" ht="11.1" customHeight="1">
      <c r="A65" s="69">
        <f>IF(B65&lt;&gt;"",COUNTA($B$20:B65),"")</f>
        <v>45</v>
      </c>
      <c r="B65" s="78" t="s">
        <v>76</v>
      </c>
      <c r="C65" s="170">
        <v>530.22</v>
      </c>
      <c r="D65" s="170">
        <v>52.7</v>
      </c>
      <c r="E65" s="170">
        <v>48.29</v>
      </c>
      <c r="F65" s="170">
        <v>111.69</v>
      </c>
      <c r="G65" s="170">
        <v>7.45</v>
      </c>
      <c r="H65" s="170">
        <v>12.04</v>
      </c>
      <c r="I65" s="170" t="s">
        <v>8</v>
      </c>
      <c r="J65" s="170">
        <v>12.04</v>
      </c>
      <c r="K65" s="170">
        <v>10.57</v>
      </c>
      <c r="L65" s="170">
        <v>267.62</v>
      </c>
      <c r="M65" s="170">
        <v>19.84</v>
      </c>
      <c r="N65" s="170" t="s">
        <v>8</v>
      </c>
      <c r="O65" s="85"/>
      <c r="P65" s="85"/>
      <c r="Q65" s="85"/>
      <c r="R65" s="85"/>
      <c r="S65" s="85"/>
      <c r="T65" s="85"/>
      <c r="U65" s="85"/>
      <c r="V65" s="85"/>
      <c r="W65" s="85"/>
      <c r="X65" s="85"/>
    </row>
    <row r="66" spans="1:24"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row>
    <row r="67" spans="1:24" s="71" customFormat="1" ht="11.1" customHeight="1">
      <c r="A67" s="69">
        <f>IF(B67&lt;&gt;"",COUNTA($B$20:B67),"")</f>
        <v>47</v>
      </c>
      <c r="B67" s="78" t="s">
        <v>78</v>
      </c>
      <c r="C67" s="170">
        <v>313.57</v>
      </c>
      <c r="D67" s="170">
        <v>1.54</v>
      </c>
      <c r="E67" s="170">
        <v>2.34</v>
      </c>
      <c r="F67" s="170">
        <v>1.01</v>
      </c>
      <c r="G67" s="170">
        <v>0.06</v>
      </c>
      <c r="H67" s="170">
        <v>0.8</v>
      </c>
      <c r="I67" s="170" t="s">
        <v>8</v>
      </c>
      <c r="J67" s="170">
        <v>0.8</v>
      </c>
      <c r="K67" s="170">
        <v>1.1299999999999999</v>
      </c>
      <c r="L67" s="170">
        <v>3.81</v>
      </c>
      <c r="M67" s="170">
        <v>294.60000000000002</v>
      </c>
      <c r="N67" s="170">
        <v>8.2799999999999994</v>
      </c>
      <c r="O67" s="85"/>
      <c r="P67" s="85"/>
      <c r="Q67" s="85"/>
      <c r="R67" s="85"/>
      <c r="S67" s="85"/>
      <c r="T67" s="85"/>
      <c r="U67" s="85"/>
      <c r="V67" s="85"/>
      <c r="W67" s="85"/>
      <c r="X67" s="85"/>
    </row>
    <row r="68" spans="1:24" s="71" customFormat="1" ht="11.1" customHeight="1">
      <c r="A68" s="69">
        <f>IF(B68&lt;&gt;"",COUNTA($B$20:B68),"")</f>
        <v>48</v>
      </c>
      <c r="B68" s="78" t="s">
        <v>73</v>
      </c>
      <c r="C68" s="170">
        <v>8.4499999999999993</v>
      </c>
      <c r="D68" s="170" t="s">
        <v>8</v>
      </c>
      <c r="E68" s="170">
        <v>4.96</v>
      </c>
      <c r="F68" s="170">
        <v>2.14</v>
      </c>
      <c r="G68" s="170" t="s">
        <v>8</v>
      </c>
      <c r="H68" s="170" t="s">
        <v>8</v>
      </c>
      <c r="I68" s="170" t="s">
        <v>8</v>
      </c>
      <c r="J68" s="170" t="s">
        <v>8</v>
      </c>
      <c r="K68" s="170" t="s">
        <v>8</v>
      </c>
      <c r="L68" s="170">
        <v>1.34</v>
      </c>
      <c r="M68" s="170" t="s">
        <v>8</v>
      </c>
      <c r="N68" s="170" t="s">
        <v>8</v>
      </c>
      <c r="O68" s="85"/>
      <c r="P68" s="85"/>
      <c r="Q68" s="85"/>
      <c r="R68" s="85"/>
      <c r="S68" s="85"/>
      <c r="T68" s="85"/>
      <c r="U68" s="85"/>
      <c r="V68" s="85"/>
      <c r="W68" s="85"/>
      <c r="X68" s="85"/>
    </row>
    <row r="69" spans="1:24" s="71" customFormat="1" ht="19.149999999999999" customHeight="1">
      <c r="A69" s="70">
        <f>IF(B69&lt;&gt;"",COUNTA($B$20:B69),"")</f>
        <v>49</v>
      </c>
      <c r="B69" s="80" t="s">
        <v>79</v>
      </c>
      <c r="C69" s="171">
        <v>1048.6099999999999</v>
      </c>
      <c r="D69" s="171">
        <v>94.45</v>
      </c>
      <c r="E69" s="171">
        <v>90.08</v>
      </c>
      <c r="F69" s="171">
        <v>122.63</v>
      </c>
      <c r="G69" s="171">
        <v>8.9</v>
      </c>
      <c r="H69" s="171">
        <v>20.170000000000002</v>
      </c>
      <c r="I69" s="171" t="s">
        <v>8</v>
      </c>
      <c r="J69" s="171">
        <v>20.170000000000002</v>
      </c>
      <c r="K69" s="171">
        <v>15.35</v>
      </c>
      <c r="L69" s="171">
        <v>366.58</v>
      </c>
      <c r="M69" s="171">
        <v>322.17</v>
      </c>
      <c r="N69" s="171">
        <v>8.2799999999999994</v>
      </c>
      <c r="O69" s="85"/>
      <c r="P69" s="85"/>
      <c r="Q69" s="85"/>
      <c r="R69" s="85"/>
      <c r="S69" s="85"/>
      <c r="T69" s="85"/>
      <c r="U69" s="85"/>
      <c r="V69" s="85"/>
      <c r="W69" s="85"/>
      <c r="X69" s="85"/>
    </row>
    <row r="70" spans="1:24" s="71" customFormat="1" ht="19.149999999999999" customHeight="1">
      <c r="A70" s="70">
        <f>IF(B70&lt;&gt;"",COUNTA($B$20:B70),"")</f>
        <v>50</v>
      </c>
      <c r="B70" s="80" t="s">
        <v>80</v>
      </c>
      <c r="C70" s="171">
        <v>5044.87</v>
      </c>
      <c r="D70" s="171">
        <v>714.03</v>
      </c>
      <c r="E70" s="171">
        <v>307.33999999999997</v>
      </c>
      <c r="F70" s="171">
        <v>438.28</v>
      </c>
      <c r="G70" s="171">
        <v>175.75</v>
      </c>
      <c r="H70" s="171">
        <v>2079.58</v>
      </c>
      <c r="I70" s="171">
        <v>1123.43</v>
      </c>
      <c r="J70" s="171">
        <v>956.15</v>
      </c>
      <c r="K70" s="171">
        <v>93.39</v>
      </c>
      <c r="L70" s="171">
        <v>626.49</v>
      </c>
      <c r="M70" s="171">
        <v>564.64</v>
      </c>
      <c r="N70" s="171">
        <v>45.36</v>
      </c>
      <c r="O70" s="85"/>
      <c r="P70" s="85"/>
      <c r="Q70" s="85"/>
      <c r="R70" s="85"/>
      <c r="S70" s="85"/>
      <c r="T70" s="85"/>
      <c r="U70" s="85"/>
      <c r="V70" s="85"/>
      <c r="W70" s="85"/>
      <c r="X70" s="85"/>
    </row>
    <row r="71" spans="1:24" s="71" customFormat="1" ht="11.1" customHeight="1">
      <c r="A71" s="69">
        <f>IF(B71&lt;&gt;"",COUNTA($B$20:B71),"")</f>
        <v>51</v>
      </c>
      <c r="B71" s="78" t="s">
        <v>81</v>
      </c>
      <c r="C71" s="170">
        <v>1043.74</v>
      </c>
      <c r="D71" s="170" t="s">
        <v>8</v>
      </c>
      <c r="E71" s="170" t="s">
        <v>8</v>
      </c>
      <c r="F71" s="170" t="s">
        <v>8</v>
      </c>
      <c r="G71" s="170" t="s">
        <v>8</v>
      </c>
      <c r="H71" s="170" t="s">
        <v>8</v>
      </c>
      <c r="I71" s="170" t="s">
        <v>8</v>
      </c>
      <c r="J71" s="170" t="s">
        <v>8</v>
      </c>
      <c r="K71" s="170" t="s">
        <v>8</v>
      </c>
      <c r="L71" s="170" t="s">
        <v>8</v>
      </c>
      <c r="M71" s="170" t="s">
        <v>8</v>
      </c>
      <c r="N71" s="170">
        <v>1043.74</v>
      </c>
      <c r="O71" s="85"/>
      <c r="P71" s="85"/>
      <c r="Q71" s="85"/>
      <c r="R71" s="85"/>
      <c r="S71" s="85"/>
      <c r="T71" s="85"/>
      <c r="U71" s="85"/>
      <c r="V71" s="85"/>
      <c r="W71" s="85"/>
      <c r="X71" s="85"/>
    </row>
    <row r="72" spans="1:24" s="71" customFormat="1" ht="11.1" customHeight="1">
      <c r="A72" s="69">
        <f>IF(B72&lt;&gt;"",COUNTA($B$20:B72),"")</f>
        <v>52</v>
      </c>
      <c r="B72" s="78" t="s">
        <v>82</v>
      </c>
      <c r="C72" s="170">
        <v>350.39</v>
      </c>
      <c r="D72" s="170" t="s">
        <v>8</v>
      </c>
      <c r="E72" s="170" t="s">
        <v>8</v>
      </c>
      <c r="F72" s="170" t="s">
        <v>8</v>
      </c>
      <c r="G72" s="170" t="s">
        <v>8</v>
      </c>
      <c r="H72" s="170" t="s">
        <v>8</v>
      </c>
      <c r="I72" s="170" t="s">
        <v>8</v>
      </c>
      <c r="J72" s="170" t="s">
        <v>8</v>
      </c>
      <c r="K72" s="170" t="s">
        <v>8</v>
      </c>
      <c r="L72" s="170" t="s">
        <v>8</v>
      </c>
      <c r="M72" s="170" t="s">
        <v>8</v>
      </c>
      <c r="N72" s="170">
        <v>350.39</v>
      </c>
      <c r="O72" s="85"/>
      <c r="P72" s="85"/>
      <c r="Q72" s="85"/>
      <c r="R72" s="85"/>
      <c r="S72" s="85"/>
      <c r="T72" s="85"/>
      <c r="U72" s="85"/>
      <c r="V72" s="85"/>
      <c r="W72" s="85"/>
      <c r="X72" s="85"/>
    </row>
    <row r="73" spans="1:24" s="71" customFormat="1" ht="11.1" customHeight="1">
      <c r="A73" s="69">
        <f>IF(B73&lt;&gt;"",COUNTA($B$20:B73),"")</f>
        <v>53</v>
      </c>
      <c r="B73" s="78" t="s">
        <v>98</v>
      </c>
      <c r="C73" s="170">
        <v>460.86</v>
      </c>
      <c r="D73" s="170" t="s">
        <v>8</v>
      </c>
      <c r="E73" s="170" t="s">
        <v>8</v>
      </c>
      <c r="F73" s="170" t="s">
        <v>8</v>
      </c>
      <c r="G73" s="170" t="s">
        <v>8</v>
      </c>
      <c r="H73" s="170" t="s">
        <v>8</v>
      </c>
      <c r="I73" s="170" t="s">
        <v>8</v>
      </c>
      <c r="J73" s="170" t="s">
        <v>8</v>
      </c>
      <c r="K73" s="170" t="s">
        <v>8</v>
      </c>
      <c r="L73" s="170" t="s">
        <v>8</v>
      </c>
      <c r="M73" s="170" t="s">
        <v>8</v>
      </c>
      <c r="N73" s="170">
        <v>460.86</v>
      </c>
      <c r="O73" s="85"/>
      <c r="P73" s="85"/>
      <c r="Q73" s="85"/>
      <c r="R73" s="85"/>
      <c r="S73" s="85"/>
      <c r="T73" s="85"/>
      <c r="U73" s="85"/>
      <c r="V73" s="85"/>
      <c r="W73" s="85"/>
      <c r="X73" s="85"/>
    </row>
    <row r="74" spans="1:24" s="71" customFormat="1" ht="11.1" customHeight="1">
      <c r="A74" s="69">
        <f>IF(B74&lt;&gt;"",COUNTA($B$20:B74),"")</f>
        <v>54</v>
      </c>
      <c r="B74" s="78" t="s">
        <v>99</v>
      </c>
      <c r="C74" s="170">
        <v>135.03</v>
      </c>
      <c r="D74" s="170" t="s">
        <v>8</v>
      </c>
      <c r="E74" s="170" t="s">
        <v>8</v>
      </c>
      <c r="F74" s="170" t="s">
        <v>8</v>
      </c>
      <c r="G74" s="170" t="s">
        <v>8</v>
      </c>
      <c r="H74" s="170" t="s">
        <v>8</v>
      </c>
      <c r="I74" s="170" t="s">
        <v>8</v>
      </c>
      <c r="J74" s="170" t="s">
        <v>8</v>
      </c>
      <c r="K74" s="170" t="s">
        <v>8</v>
      </c>
      <c r="L74" s="170" t="s">
        <v>8</v>
      </c>
      <c r="M74" s="170" t="s">
        <v>8</v>
      </c>
      <c r="N74" s="170">
        <v>135.03</v>
      </c>
      <c r="O74" s="85"/>
      <c r="P74" s="85"/>
      <c r="Q74" s="85"/>
      <c r="R74" s="85"/>
      <c r="S74" s="85"/>
      <c r="T74" s="85"/>
      <c r="U74" s="85"/>
      <c r="V74" s="85"/>
      <c r="W74" s="85"/>
      <c r="X74" s="85"/>
    </row>
    <row r="75" spans="1:24" s="71" customFormat="1" ht="11.1" customHeight="1">
      <c r="A75" s="69">
        <f>IF(B75&lt;&gt;"",COUNTA($B$20:B75),"")</f>
        <v>55</v>
      </c>
      <c r="B75" s="78" t="s">
        <v>26</v>
      </c>
      <c r="C75" s="170">
        <v>740.91</v>
      </c>
      <c r="D75" s="170" t="s">
        <v>8</v>
      </c>
      <c r="E75" s="170" t="s">
        <v>8</v>
      </c>
      <c r="F75" s="170" t="s">
        <v>8</v>
      </c>
      <c r="G75" s="170" t="s">
        <v>8</v>
      </c>
      <c r="H75" s="170" t="s">
        <v>8</v>
      </c>
      <c r="I75" s="170" t="s">
        <v>8</v>
      </c>
      <c r="J75" s="170" t="s">
        <v>8</v>
      </c>
      <c r="K75" s="170" t="s">
        <v>8</v>
      </c>
      <c r="L75" s="170" t="s">
        <v>8</v>
      </c>
      <c r="M75" s="170" t="s">
        <v>8</v>
      </c>
      <c r="N75" s="170">
        <v>740.91</v>
      </c>
      <c r="O75" s="85"/>
      <c r="P75" s="85"/>
      <c r="Q75" s="85"/>
      <c r="R75" s="85"/>
      <c r="S75" s="85"/>
      <c r="T75" s="85"/>
      <c r="U75" s="85"/>
      <c r="V75" s="85"/>
      <c r="W75" s="85"/>
      <c r="X75" s="85"/>
    </row>
    <row r="76" spans="1:24" s="71" customFormat="1" ht="21.6" customHeight="1">
      <c r="A76" s="69">
        <f>IF(B76&lt;&gt;"",COUNTA($B$20:B76),"")</f>
        <v>56</v>
      </c>
      <c r="B76" s="79" t="s">
        <v>83</v>
      </c>
      <c r="C76" s="170">
        <v>317.49</v>
      </c>
      <c r="D76" s="170" t="s">
        <v>8</v>
      </c>
      <c r="E76" s="170" t="s">
        <v>8</v>
      </c>
      <c r="F76" s="170" t="s">
        <v>8</v>
      </c>
      <c r="G76" s="170" t="s">
        <v>8</v>
      </c>
      <c r="H76" s="170" t="s">
        <v>8</v>
      </c>
      <c r="I76" s="170" t="s">
        <v>8</v>
      </c>
      <c r="J76" s="170" t="s">
        <v>8</v>
      </c>
      <c r="K76" s="170" t="s">
        <v>8</v>
      </c>
      <c r="L76" s="170" t="s">
        <v>8</v>
      </c>
      <c r="M76" s="170" t="s">
        <v>8</v>
      </c>
      <c r="N76" s="170">
        <v>317.49</v>
      </c>
      <c r="O76" s="85"/>
      <c r="P76" s="85"/>
      <c r="Q76" s="85"/>
      <c r="R76" s="85"/>
      <c r="S76" s="85"/>
      <c r="T76" s="85"/>
      <c r="U76" s="85"/>
      <c r="V76" s="85"/>
      <c r="W76" s="85"/>
      <c r="X76" s="85"/>
    </row>
    <row r="77" spans="1:24" s="71" customFormat="1" ht="21.6" customHeight="1">
      <c r="A77" s="69">
        <f>IF(B77&lt;&gt;"",COUNTA($B$20:B77),"")</f>
        <v>57</v>
      </c>
      <c r="B77" s="79" t="s">
        <v>84</v>
      </c>
      <c r="C77" s="170">
        <v>862.31</v>
      </c>
      <c r="D77" s="170">
        <v>4.99</v>
      </c>
      <c r="E77" s="170">
        <v>0.52</v>
      </c>
      <c r="F77" s="170">
        <v>11.47</v>
      </c>
      <c r="G77" s="170">
        <v>56.82</v>
      </c>
      <c r="H77" s="170">
        <v>766.59</v>
      </c>
      <c r="I77" s="170">
        <v>427.44</v>
      </c>
      <c r="J77" s="170">
        <v>339.15</v>
      </c>
      <c r="K77" s="170">
        <v>7.63</v>
      </c>
      <c r="L77" s="170">
        <v>12.01</v>
      </c>
      <c r="M77" s="170">
        <v>2.27</v>
      </c>
      <c r="N77" s="170" t="s">
        <v>8</v>
      </c>
      <c r="O77" s="85"/>
      <c r="P77" s="85"/>
      <c r="Q77" s="85"/>
      <c r="R77" s="85"/>
      <c r="S77" s="85"/>
      <c r="T77" s="85"/>
      <c r="U77" s="85"/>
      <c r="V77" s="85"/>
      <c r="W77" s="85"/>
      <c r="X77" s="85"/>
    </row>
    <row r="78" spans="1:24" s="71" customFormat="1" ht="21.6" customHeight="1">
      <c r="A78" s="69">
        <f>IF(B78&lt;&gt;"",COUNTA($B$20:B78),"")</f>
        <v>58</v>
      </c>
      <c r="B78" s="79" t="s">
        <v>85</v>
      </c>
      <c r="C78" s="170">
        <v>172.01</v>
      </c>
      <c r="D78" s="170">
        <v>27.46</v>
      </c>
      <c r="E78" s="170">
        <v>0.1</v>
      </c>
      <c r="F78" s="170">
        <v>2.4300000000000002</v>
      </c>
      <c r="G78" s="170">
        <v>8.34</v>
      </c>
      <c r="H78" s="170">
        <v>130.05000000000001</v>
      </c>
      <c r="I78" s="170">
        <v>127.77</v>
      </c>
      <c r="J78" s="170">
        <v>2.29</v>
      </c>
      <c r="K78" s="170">
        <v>1.0900000000000001</v>
      </c>
      <c r="L78" s="170">
        <v>0.97</v>
      </c>
      <c r="M78" s="170">
        <v>1.57</v>
      </c>
      <c r="N78" s="170" t="s">
        <v>8</v>
      </c>
      <c r="O78" s="85"/>
      <c r="P78" s="85"/>
      <c r="Q78" s="85"/>
      <c r="R78" s="85"/>
      <c r="S78" s="85"/>
      <c r="T78" s="85"/>
      <c r="U78" s="85"/>
      <c r="V78" s="85"/>
      <c r="W78" s="85"/>
      <c r="X78" s="85"/>
    </row>
    <row r="79" spans="1:24" s="71" customFormat="1" ht="11.1" customHeight="1">
      <c r="A79" s="69">
        <f>IF(B79&lt;&gt;"",COUNTA($B$20:B79),"")</f>
        <v>59</v>
      </c>
      <c r="B79" s="78" t="s">
        <v>86</v>
      </c>
      <c r="C79" s="170">
        <v>252.65</v>
      </c>
      <c r="D79" s="170">
        <v>1.47</v>
      </c>
      <c r="E79" s="170">
        <v>34.71</v>
      </c>
      <c r="F79" s="170">
        <v>2.15</v>
      </c>
      <c r="G79" s="170">
        <v>6.93</v>
      </c>
      <c r="H79" s="170">
        <v>1.66</v>
      </c>
      <c r="I79" s="170">
        <v>0.05</v>
      </c>
      <c r="J79" s="170">
        <v>1.61</v>
      </c>
      <c r="K79" s="170">
        <v>4.7300000000000004</v>
      </c>
      <c r="L79" s="170">
        <v>46.96</v>
      </c>
      <c r="M79" s="170">
        <v>154.04</v>
      </c>
      <c r="N79" s="170" t="s">
        <v>8</v>
      </c>
      <c r="O79" s="85"/>
      <c r="P79" s="85"/>
      <c r="Q79" s="85"/>
      <c r="R79" s="85"/>
      <c r="S79" s="85"/>
      <c r="T79" s="85"/>
      <c r="U79" s="85"/>
      <c r="V79" s="85"/>
      <c r="W79" s="85"/>
      <c r="X79" s="85"/>
    </row>
    <row r="80" spans="1:24" s="71" customFormat="1" ht="11.1" customHeight="1">
      <c r="A80" s="69">
        <f>IF(B80&lt;&gt;"",COUNTA($B$20:B80),"")</f>
        <v>60</v>
      </c>
      <c r="B80" s="78" t="s">
        <v>87</v>
      </c>
      <c r="C80" s="170">
        <v>1743.77</v>
      </c>
      <c r="D80" s="170">
        <v>179.71</v>
      </c>
      <c r="E80" s="170">
        <v>31.14</v>
      </c>
      <c r="F80" s="170">
        <v>61</v>
      </c>
      <c r="G80" s="170">
        <v>7.14</v>
      </c>
      <c r="H80" s="170">
        <v>506.72</v>
      </c>
      <c r="I80" s="170">
        <v>283.54000000000002</v>
      </c>
      <c r="J80" s="170">
        <v>223.18</v>
      </c>
      <c r="K80" s="170">
        <v>4.18</v>
      </c>
      <c r="L80" s="170">
        <v>52.03</v>
      </c>
      <c r="M80" s="170">
        <v>68.77</v>
      </c>
      <c r="N80" s="170">
        <v>833.07</v>
      </c>
      <c r="O80" s="85"/>
      <c r="P80" s="85"/>
      <c r="Q80" s="85"/>
      <c r="R80" s="85"/>
      <c r="S80" s="85"/>
      <c r="T80" s="85"/>
      <c r="U80" s="85"/>
      <c r="V80" s="85"/>
      <c r="W80" s="85"/>
      <c r="X80" s="85"/>
    </row>
    <row r="81" spans="1:24" s="71" customFormat="1" ht="11.1" customHeight="1">
      <c r="A81" s="69">
        <f>IF(B81&lt;&gt;"",COUNTA($B$20:B81),"")</f>
        <v>61</v>
      </c>
      <c r="B81" s="78" t="s">
        <v>73</v>
      </c>
      <c r="C81" s="170">
        <v>1138.55</v>
      </c>
      <c r="D81" s="170">
        <v>75.86</v>
      </c>
      <c r="E81" s="170">
        <v>1.37</v>
      </c>
      <c r="F81" s="170">
        <v>51.24</v>
      </c>
      <c r="G81" s="170">
        <v>0.06</v>
      </c>
      <c r="H81" s="170">
        <v>195.1</v>
      </c>
      <c r="I81" s="170" t="s">
        <v>8</v>
      </c>
      <c r="J81" s="170">
        <v>195.1</v>
      </c>
      <c r="K81" s="170">
        <v>0.71</v>
      </c>
      <c r="L81" s="170">
        <v>11.43</v>
      </c>
      <c r="M81" s="170">
        <v>0.6</v>
      </c>
      <c r="N81" s="170">
        <v>802.19</v>
      </c>
      <c r="O81" s="85"/>
      <c r="P81" s="85"/>
      <c r="Q81" s="85"/>
      <c r="R81" s="85"/>
      <c r="S81" s="85"/>
      <c r="T81" s="85"/>
      <c r="U81" s="85"/>
      <c r="V81" s="85"/>
      <c r="W81" s="85"/>
      <c r="X81" s="85"/>
    </row>
    <row r="82" spans="1:24" s="71" customFormat="1" ht="19.149999999999999" customHeight="1">
      <c r="A82" s="70">
        <f>IF(B82&lt;&gt;"",COUNTA($B$20:B82),"")</f>
        <v>62</v>
      </c>
      <c r="B82" s="80" t="s">
        <v>88</v>
      </c>
      <c r="C82" s="171">
        <v>3994.33</v>
      </c>
      <c r="D82" s="171">
        <v>137.77000000000001</v>
      </c>
      <c r="E82" s="171">
        <v>65.11</v>
      </c>
      <c r="F82" s="171">
        <v>25.82</v>
      </c>
      <c r="G82" s="171">
        <v>79.180000000000007</v>
      </c>
      <c r="H82" s="171">
        <v>1209.92</v>
      </c>
      <c r="I82" s="171">
        <v>838.79</v>
      </c>
      <c r="J82" s="171">
        <v>371.13</v>
      </c>
      <c r="K82" s="171">
        <v>16.91</v>
      </c>
      <c r="L82" s="171">
        <v>100.55</v>
      </c>
      <c r="M82" s="171">
        <v>226.04</v>
      </c>
      <c r="N82" s="171">
        <v>2133.02</v>
      </c>
      <c r="O82" s="85"/>
      <c r="P82" s="85"/>
      <c r="Q82" s="85"/>
      <c r="R82" s="85"/>
      <c r="S82" s="85"/>
      <c r="T82" s="85"/>
      <c r="U82" s="85"/>
      <c r="V82" s="85"/>
      <c r="W82" s="85"/>
      <c r="X82" s="85"/>
    </row>
    <row r="83" spans="1:24" s="87" customFormat="1" ht="11.1" customHeight="1">
      <c r="A83" s="69">
        <f>IF(B83&lt;&gt;"",COUNTA($B$20:B83),"")</f>
        <v>63</v>
      </c>
      <c r="B83" s="78" t="s">
        <v>89</v>
      </c>
      <c r="C83" s="170">
        <v>398.23</v>
      </c>
      <c r="D83" s="170">
        <v>18.149999999999999</v>
      </c>
      <c r="E83" s="170">
        <v>34.9</v>
      </c>
      <c r="F83" s="170">
        <v>98.51</v>
      </c>
      <c r="G83" s="170">
        <v>2.84</v>
      </c>
      <c r="H83" s="170">
        <v>13.51</v>
      </c>
      <c r="I83" s="170" t="s">
        <v>8</v>
      </c>
      <c r="J83" s="170">
        <v>13.51</v>
      </c>
      <c r="K83" s="170">
        <v>2.72</v>
      </c>
      <c r="L83" s="170">
        <v>51</v>
      </c>
      <c r="M83" s="170">
        <v>56.09</v>
      </c>
      <c r="N83" s="170">
        <v>120.52</v>
      </c>
      <c r="O83" s="86"/>
      <c r="P83" s="86"/>
      <c r="Q83" s="86"/>
      <c r="R83" s="86"/>
      <c r="S83" s="86"/>
      <c r="T83" s="86"/>
      <c r="U83" s="86"/>
      <c r="V83" s="86"/>
      <c r="W83" s="86"/>
      <c r="X83" s="86"/>
    </row>
    <row r="84" spans="1:24"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row>
    <row r="85" spans="1:24" s="87" customFormat="1" ht="11.1" customHeight="1">
      <c r="A85" s="69">
        <f>IF(B85&lt;&gt;"",COUNTA($B$20:B85),"")</f>
        <v>65</v>
      </c>
      <c r="B85" s="78" t="s">
        <v>91</v>
      </c>
      <c r="C85" s="170">
        <v>308.45</v>
      </c>
      <c r="D85" s="170">
        <v>37.909999999999997</v>
      </c>
      <c r="E85" s="170">
        <v>8.51</v>
      </c>
      <c r="F85" s="170">
        <v>16.649999999999999</v>
      </c>
      <c r="G85" s="170">
        <v>1.91</v>
      </c>
      <c r="H85" s="170">
        <v>1.1499999999999999</v>
      </c>
      <c r="I85" s="170" t="s">
        <v>8</v>
      </c>
      <c r="J85" s="170">
        <v>1.1499999999999999</v>
      </c>
      <c r="K85" s="170">
        <v>3.12</v>
      </c>
      <c r="L85" s="170">
        <v>47.26</v>
      </c>
      <c r="M85" s="170">
        <v>190.88</v>
      </c>
      <c r="N85" s="170">
        <v>1.07</v>
      </c>
      <c r="O85" s="86"/>
      <c r="P85" s="86"/>
      <c r="Q85" s="86"/>
      <c r="R85" s="86"/>
      <c r="S85" s="86"/>
      <c r="T85" s="86"/>
      <c r="U85" s="86"/>
      <c r="V85" s="86"/>
      <c r="W85" s="86"/>
      <c r="X85" s="86"/>
    </row>
    <row r="86" spans="1:24" s="87" customFormat="1" ht="11.1" customHeight="1">
      <c r="A86" s="69">
        <f>IF(B86&lt;&gt;"",COUNTA($B$20:B86),"")</f>
        <v>66</v>
      </c>
      <c r="B86" s="78" t="s">
        <v>73</v>
      </c>
      <c r="C86" s="170">
        <v>8.4499999999999993</v>
      </c>
      <c r="D86" s="170" t="s">
        <v>8</v>
      </c>
      <c r="E86" s="170">
        <v>4.96</v>
      </c>
      <c r="F86" s="170">
        <v>2.14</v>
      </c>
      <c r="G86" s="170" t="s">
        <v>8</v>
      </c>
      <c r="H86" s="170" t="s">
        <v>8</v>
      </c>
      <c r="I86" s="170" t="s">
        <v>8</v>
      </c>
      <c r="J86" s="170" t="s">
        <v>8</v>
      </c>
      <c r="K86" s="170" t="s">
        <v>8</v>
      </c>
      <c r="L86" s="170">
        <v>1.34</v>
      </c>
      <c r="M86" s="170" t="s">
        <v>8</v>
      </c>
      <c r="N86" s="170" t="s">
        <v>8</v>
      </c>
      <c r="O86" s="86"/>
      <c r="P86" s="86"/>
      <c r="Q86" s="86"/>
      <c r="R86" s="86"/>
      <c r="S86" s="86"/>
      <c r="T86" s="86"/>
      <c r="U86" s="86"/>
      <c r="V86" s="86"/>
      <c r="W86" s="86"/>
      <c r="X86" s="86"/>
    </row>
    <row r="87" spans="1:24" s="71" customFormat="1" ht="19.149999999999999" customHeight="1">
      <c r="A87" s="70">
        <f>IF(B87&lt;&gt;"",COUNTA($B$20:B87),"")</f>
        <v>67</v>
      </c>
      <c r="B87" s="80" t="s">
        <v>92</v>
      </c>
      <c r="C87" s="171">
        <v>698.23</v>
      </c>
      <c r="D87" s="171">
        <v>56.06</v>
      </c>
      <c r="E87" s="171">
        <v>38.44</v>
      </c>
      <c r="F87" s="171">
        <v>113.02</v>
      </c>
      <c r="G87" s="171">
        <v>4.75</v>
      </c>
      <c r="H87" s="171">
        <v>14.65</v>
      </c>
      <c r="I87" s="171" t="s">
        <v>8</v>
      </c>
      <c r="J87" s="171">
        <v>14.65</v>
      </c>
      <c r="K87" s="171">
        <v>5.83</v>
      </c>
      <c r="L87" s="171">
        <v>96.92</v>
      </c>
      <c r="M87" s="171">
        <v>246.96</v>
      </c>
      <c r="N87" s="171">
        <v>121.6</v>
      </c>
      <c r="O87" s="85"/>
      <c r="P87" s="85"/>
      <c r="Q87" s="85"/>
      <c r="R87" s="85"/>
      <c r="S87" s="85"/>
      <c r="T87" s="85"/>
      <c r="U87" s="85"/>
      <c r="V87" s="85"/>
      <c r="W87" s="85"/>
      <c r="X87" s="85"/>
    </row>
    <row r="88" spans="1:24" s="71" customFormat="1" ht="19.149999999999999" customHeight="1">
      <c r="A88" s="70">
        <f>IF(B88&lt;&gt;"",COUNTA($B$20:B88),"")</f>
        <v>68</v>
      </c>
      <c r="B88" s="80" t="s">
        <v>93</v>
      </c>
      <c r="C88" s="171">
        <v>4692.5600000000004</v>
      </c>
      <c r="D88" s="171">
        <v>193.83</v>
      </c>
      <c r="E88" s="171">
        <v>103.55</v>
      </c>
      <c r="F88" s="171">
        <v>138.83000000000001</v>
      </c>
      <c r="G88" s="171">
        <v>83.93</v>
      </c>
      <c r="H88" s="171">
        <v>1224.58</v>
      </c>
      <c r="I88" s="171">
        <v>838.79</v>
      </c>
      <c r="J88" s="171">
        <v>385.79</v>
      </c>
      <c r="K88" s="171">
        <v>22.75</v>
      </c>
      <c r="L88" s="171">
        <v>197.47</v>
      </c>
      <c r="M88" s="171">
        <v>473.01</v>
      </c>
      <c r="N88" s="171">
        <v>2254.61</v>
      </c>
      <c r="O88" s="85"/>
      <c r="P88" s="85"/>
      <c r="Q88" s="85"/>
      <c r="R88" s="85"/>
      <c r="S88" s="85"/>
      <c r="T88" s="85"/>
      <c r="U88" s="85"/>
      <c r="V88" s="85"/>
      <c r="W88" s="85"/>
      <c r="X88" s="85"/>
    </row>
    <row r="89" spans="1:24" s="71" customFormat="1" ht="19.149999999999999" customHeight="1">
      <c r="A89" s="70">
        <f>IF(B89&lt;&gt;"",COUNTA($B$20:B89),"")</f>
        <v>69</v>
      </c>
      <c r="B89" s="80" t="s">
        <v>94</v>
      </c>
      <c r="C89" s="171">
        <v>-352.31</v>
      </c>
      <c r="D89" s="171">
        <v>-520.20000000000005</v>
      </c>
      <c r="E89" s="171">
        <v>-203.79</v>
      </c>
      <c r="F89" s="171">
        <v>-299.44</v>
      </c>
      <c r="G89" s="171">
        <v>-91.82</v>
      </c>
      <c r="H89" s="171">
        <v>-855.01</v>
      </c>
      <c r="I89" s="171">
        <v>-284.64</v>
      </c>
      <c r="J89" s="171">
        <v>-570.36</v>
      </c>
      <c r="K89" s="171">
        <v>-70.64</v>
      </c>
      <c r="L89" s="171">
        <v>-429.02</v>
      </c>
      <c r="M89" s="171">
        <v>-91.63</v>
      </c>
      <c r="N89" s="171">
        <v>2209.25</v>
      </c>
      <c r="O89" s="85"/>
      <c r="P89" s="85"/>
      <c r="Q89" s="85"/>
      <c r="R89" s="85"/>
      <c r="S89" s="85"/>
      <c r="T89" s="85"/>
      <c r="U89" s="85"/>
      <c r="V89" s="85"/>
      <c r="W89" s="85"/>
      <c r="X89" s="85"/>
    </row>
    <row r="90" spans="1:24" s="87" customFormat="1" ht="24.95" customHeight="1">
      <c r="A90" s="69">
        <f>IF(B90&lt;&gt;"",COUNTA($B$20:B90),"")</f>
        <v>70</v>
      </c>
      <c r="B90" s="81" t="s">
        <v>95</v>
      </c>
      <c r="C90" s="172">
        <v>-1.93</v>
      </c>
      <c r="D90" s="172">
        <v>-481.8</v>
      </c>
      <c r="E90" s="172">
        <v>-152.16</v>
      </c>
      <c r="F90" s="172">
        <v>-289.83</v>
      </c>
      <c r="G90" s="172">
        <v>-87.67</v>
      </c>
      <c r="H90" s="172">
        <v>-849.49</v>
      </c>
      <c r="I90" s="172">
        <v>-284.64</v>
      </c>
      <c r="J90" s="172">
        <v>-564.85</v>
      </c>
      <c r="K90" s="172">
        <v>-61.13</v>
      </c>
      <c r="L90" s="172">
        <v>-159.37</v>
      </c>
      <c r="M90" s="172">
        <v>-16.43</v>
      </c>
      <c r="N90" s="172">
        <v>2095.94</v>
      </c>
      <c r="O90" s="86"/>
      <c r="P90" s="86"/>
      <c r="Q90" s="86"/>
      <c r="R90" s="86"/>
      <c r="S90" s="86"/>
      <c r="T90" s="86"/>
      <c r="U90" s="86"/>
      <c r="V90" s="86"/>
      <c r="W90" s="86"/>
      <c r="X90" s="86"/>
    </row>
    <row r="91" spans="1:24" s="87" customFormat="1" ht="15" customHeight="1">
      <c r="A91" s="69">
        <f>IF(B91&lt;&gt;"",COUNTA($B$20:B91),"")</f>
        <v>71</v>
      </c>
      <c r="B91" s="78" t="s">
        <v>96</v>
      </c>
      <c r="C91" s="170">
        <v>324.27999999999997</v>
      </c>
      <c r="D91" s="170">
        <v>4.4400000000000004</v>
      </c>
      <c r="E91" s="170">
        <v>6.03</v>
      </c>
      <c r="F91" s="170">
        <v>27.9</v>
      </c>
      <c r="G91" s="170" t="s">
        <v>8</v>
      </c>
      <c r="H91" s="170" t="s">
        <v>8</v>
      </c>
      <c r="I91" s="170" t="s">
        <v>8</v>
      </c>
      <c r="J91" s="170" t="s">
        <v>8</v>
      </c>
      <c r="K91" s="170" t="s">
        <v>8</v>
      </c>
      <c r="L91" s="170">
        <v>5.52</v>
      </c>
      <c r="M91" s="170" t="s">
        <v>8</v>
      </c>
      <c r="N91" s="170">
        <v>280.39999999999998</v>
      </c>
      <c r="O91" s="86"/>
      <c r="P91" s="86"/>
      <c r="Q91" s="86"/>
      <c r="R91" s="86"/>
      <c r="S91" s="86"/>
      <c r="T91" s="86"/>
      <c r="U91" s="86"/>
      <c r="V91" s="86"/>
      <c r="W91" s="86"/>
      <c r="X91" s="86"/>
    </row>
    <row r="92" spans="1:24" ht="11.1" customHeight="1">
      <c r="A92" s="69">
        <f>IF(B92&lt;&gt;"",COUNTA($B$20:B92),"")</f>
        <v>72</v>
      </c>
      <c r="B92" s="78" t="s">
        <v>97</v>
      </c>
      <c r="C92" s="170">
        <v>156.66999999999999</v>
      </c>
      <c r="D92" s="170">
        <v>6.62</v>
      </c>
      <c r="E92" s="170">
        <v>1.58</v>
      </c>
      <c r="F92" s="170">
        <v>3.18</v>
      </c>
      <c r="G92" s="170" t="s">
        <v>8</v>
      </c>
      <c r="H92" s="170">
        <v>0.56999999999999995</v>
      </c>
      <c r="I92" s="170" t="s">
        <v>8</v>
      </c>
      <c r="J92" s="170">
        <v>0.56999999999999995</v>
      </c>
      <c r="K92" s="170">
        <v>0.2</v>
      </c>
      <c r="L92" s="170">
        <v>7.17</v>
      </c>
      <c r="M92" s="170">
        <v>1.27</v>
      </c>
      <c r="N92" s="170">
        <v>136.07</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1"/>
  <dimension ref="A1:X92"/>
  <sheetViews>
    <sheetView zoomScale="140" zoomScaleNormal="140" workbookViewId="0">
      <pane xSplit="2" ySplit="18" topLeftCell="C19" activePane="bottomRight" state="frozen"/>
      <selection activeCell="C18" sqref="C18:H18"/>
      <selection pane="topRight" activeCell="C18" sqref="C18:H18"/>
      <selection pane="bottomLeft" activeCell="C18" sqref="C18:H18"/>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82" t="s">
        <v>68</v>
      </c>
      <c r="B1" s="229"/>
      <c r="C1" s="232"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D1" s="283"/>
      <c r="E1" s="283"/>
      <c r="F1" s="283"/>
      <c r="G1" s="283"/>
      <c r="H1" s="233" t="str">
        <f>"Auszahlungen und Einzahlungen der Kreisverwaltungen, 
Amtsverwaltungen und kreisangehörigen Gemeinden "&amp;Deckblatt!A7&amp;"
nach Produktbereichen"</f>
        <v>Auszahlungen und Einzahlungen der Kreisverwaltungen, 
Amtsverwaltungen und kreisangehörigen Gemeinden 2024
nach Produktbereichen</v>
      </c>
      <c r="I1" s="231"/>
      <c r="J1" s="231"/>
      <c r="K1" s="231"/>
      <c r="L1" s="231"/>
      <c r="M1" s="231"/>
      <c r="N1" s="232"/>
    </row>
    <row r="2" spans="1:14" s="74" customFormat="1" ht="15" customHeight="1">
      <c r="A2" s="286" t="s">
        <v>51</v>
      </c>
      <c r="B2" s="287"/>
      <c r="C2" s="274" t="s">
        <v>67</v>
      </c>
      <c r="D2" s="275"/>
      <c r="E2" s="275"/>
      <c r="F2" s="275"/>
      <c r="G2" s="275"/>
      <c r="H2" s="233" t="s">
        <v>67</v>
      </c>
      <c r="I2" s="231"/>
      <c r="J2" s="231"/>
      <c r="K2" s="231"/>
      <c r="L2" s="231"/>
      <c r="M2" s="231"/>
      <c r="N2" s="232"/>
    </row>
    <row r="3" spans="1:14" s="74" customFormat="1" ht="15" customHeight="1">
      <c r="A3" s="288"/>
      <c r="B3" s="289"/>
      <c r="C3" s="284"/>
      <c r="D3" s="285"/>
      <c r="E3" s="285"/>
      <c r="F3" s="285"/>
      <c r="G3" s="285"/>
      <c r="H3" s="233"/>
      <c r="I3" s="231"/>
      <c r="J3" s="231"/>
      <c r="K3" s="231"/>
      <c r="L3" s="231"/>
      <c r="M3" s="231"/>
      <c r="N3" s="232"/>
    </row>
    <row r="4" spans="1:14" ht="11.45" customHeight="1">
      <c r="A4" s="290" t="s">
        <v>27</v>
      </c>
      <c r="B4" s="293" t="s">
        <v>115</v>
      </c>
      <c r="C4" s="293" t="s">
        <v>1</v>
      </c>
      <c r="D4" s="277" t="s">
        <v>119</v>
      </c>
      <c r="E4" s="298"/>
      <c r="F4" s="298"/>
      <c r="G4" s="298"/>
      <c r="H4" s="278" t="s">
        <v>119</v>
      </c>
      <c r="I4" s="224"/>
      <c r="J4" s="224"/>
      <c r="K4" s="224"/>
      <c r="L4" s="224"/>
      <c r="M4" s="224"/>
      <c r="N4" s="277"/>
    </row>
    <row r="5" spans="1:14" ht="11.45" customHeight="1">
      <c r="A5" s="291"/>
      <c r="B5" s="294"/>
      <c r="C5" s="29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91"/>
      <c r="B6" s="294"/>
      <c r="C6" s="294"/>
      <c r="D6" s="228"/>
      <c r="E6" s="228"/>
      <c r="F6" s="228"/>
      <c r="G6" s="227"/>
      <c r="H6" s="223"/>
      <c r="I6" s="228" t="s">
        <v>102</v>
      </c>
      <c r="J6" s="228" t="s">
        <v>111</v>
      </c>
      <c r="K6" s="228"/>
      <c r="L6" s="228"/>
      <c r="M6" s="228"/>
      <c r="N6" s="227"/>
    </row>
    <row r="7" spans="1:14" ht="11.45" customHeight="1">
      <c r="A7" s="291"/>
      <c r="B7" s="294"/>
      <c r="C7" s="294"/>
      <c r="D7" s="228"/>
      <c r="E7" s="228"/>
      <c r="F7" s="228"/>
      <c r="G7" s="227"/>
      <c r="H7" s="223"/>
      <c r="I7" s="228"/>
      <c r="J7" s="228"/>
      <c r="K7" s="228"/>
      <c r="L7" s="228"/>
      <c r="M7" s="228"/>
      <c r="N7" s="227"/>
    </row>
    <row r="8" spans="1:14" ht="11.45" customHeight="1">
      <c r="A8" s="291"/>
      <c r="B8" s="294"/>
      <c r="C8" s="294"/>
      <c r="D8" s="228"/>
      <c r="E8" s="228"/>
      <c r="F8" s="228"/>
      <c r="G8" s="227"/>
      <c r="H8" s="223"/>
      <c r="I8" s="228"/>
      <c r="J8" s="228"/>
      <c r="K8" s="228"/>
      <c r="L8" s="228"/>
      <c r="M8" s="228"/>
      <c r="N8" s="227"/>
    </row>
    <row r="9" spans="1:14" ht="11.45" customHeight="1">
      <c r="A9" s="291"/>
      <c r="B9" s="294"/>
      <c r="C9" s="296"/>
      <c r="D9" s="279"/>
      <c r="E9" s="279"/>
      <c r="F9" s="279"/>
      <c r="G9" s="280"/>
      <c r="H9" s="281"/>
      <c r="I9" s="279"/>
      <c r="J9" s="279"/>
      <c r="K9" s="279"/>
      <c r="L9" s="279"/>
      <c r="M9" s="279"/>
      <c r="N9" s="227"/>
    </row>
    <row r="10" spans="1:14" ht="11.45" customHeight="1">
      <c r="A10" s="291"/>
      <c r="B10" s="294"/>
      <c r="C10" s="296"/>
      <c r="D10" s="279"/>
      <c r="E10" s="279"/>
      <c r="F10" s="279"/>
      <c r="G10" s="280"/>
      <c r="H10" s="281"/>
      <c r="I10" s="279"/>
      <c r="J10" s="279"/>
      <c r="K10" s="279"/>
      <c r="L10" s="279"/>
      <c r="M10" s="279"/>
      <c r="N10" s="227"/>
    </row>
    <row r="11" spans="1:14" ht="11.45" customHeight="1">
      <c r="A11" s="291"/>
      <c r="B11" s="294"/>
      <c r="C11" s="296"/>
      <c r="D11" s="279"/>
      <c r="E11" s="279"/>
      <c r="F11" s="279"/>
      <c r="G11" s="280"/>
      <c r="H11" s="281"/>
      <c r="I11" s="279"/>
      <c r="J11" s="279"/>
      <c r="K11" s="279"/>
      <c r="L11" s="279"/>
      <c r="M11" s="279"/>
      <c r="N11" s="227"/>
    </row>
    <row r="12" spans="1:14" ht="11.45" customHeight="1">
      <c r="A12" s="291"/>
      <c r="B12" s="294"/>
      <c r="C12" s="296"/>
      <c r="D12" s="279"/>
      <c r="E12" s="279"/>
      <c r="F12" s="279"/>
      <c r="G12" s="280"/>
      <c r="H12" s="281"/>
      <c r="I12" s="279"/>
      <c r="J12" s="279"/>
      <c r="K12" s="279"/>
      <c r="L12" s="279"/>
      <c r="M12" s="279"/>
      <c r="N12" s="227"/>
    </row>
    <row r="13" spans="1:14" ht="11.45" customHeight="1">
      <c r="A13" s="291"/>
      <c r="B13" s="294"/>
      <c r="C13" s="296"/>
      <c r="D13" s="279"/>
      <c r="E13" s="279"/>
      <c r="F13" s="279"/>
      <c r="G13" s="280"/>
      <c r="H13" s="281"/>
      <c r="I13" s="279"/>
      <c r="J13" s="279"/>
      <c r="K13" s="279"/>
      <c r="L13" s="279"/>
      <c r="M13" s="279"/>
      <c r="N13" s="227"/>
    </row>
    <row r="14" spans="1:14" ht="11.45" customHeight="1">
      <c r="A14" s="291"/>
      <c r="B14" s="294"/>
      <c r="C14" s="296"/>
      <c r="D14" s="279"/>
      <c r="E14" s="279"/>
      <c r="F14" s="279"/>
      <c r="G14" s="280"/>
      <c r="H14" s="281"/>
      <c r="I14" s="279"/>
      <c r="J14" s="279"/>
      <c r="K14" s="279"/>
      <c r="L14" s="279"/>
      <c r="M14" s="279"/>
      <c r="N14" s="227"/>
    </row>
    <row r="15" spans="1:14" ht="11.45" customHeight="1">
      <c r="A15" s="291"/>
      <c r="B15" s="294"/>
      <c r="C15" s="296"/>
      <c r="D15" s="279"/>
      <c r="E15" s="279"/>
      <c r="F15" s="279"/>
      <c r="G15" s="280"/>
      <c r="H15" s="281"/>
      <c r="I15" s="279"/>
      <c r="J15" s="279"/>
      <c r="K15" s="279"/>
      <c r="L15" s="279"/>
      <c r="M15" s="279"/>
      <c r="N15" s="227"/>
    </row>
    <row r="16" spans="1:14" ht="11.45" customHeight="1">
      <c r="A16" s="291"/>
      <c r="B16" s="294"/>
      <c r="C16" s="296"/>
      <c r="D16" s="279"/>
      <c r="E16" s="279"/>
      <c r="F16" s="279"/>
      <c r="G16" s="280"/>
      <c r="H16" s="281"/>
      <c r="I16" s="279"/>
      <c r="J16" s="279"/>
      <c r="K16" s="279"/>
      <c r="L16" s="279"/>
      <c r="M16" s="279"/>
      <c r="N16" s="227"/>
    </row>
    <row r="17" spans="1:24" ht="11.45" customHeight="1">
      <c r="A17" s="292"/>
      <c r="B17" s="295"/>
      <c r="C17" s="297"/>
      <c r="D17" s="145">
        <v>11</v>
      </c>
      <c r="E17" s="145">
        <v>12</v>
      </c>
      <c r="F17" s="145" t="s">
        <v>100</v>
      </c>
      <c r="G17" s="146" t="s">
        <v>101</v>
      </c>
      <c r="H17" s="147">
        <v>3</v>
      </c>
      <c r="I17" s="145" t="s">
        <v>104</v>
      </c>
      <c r="J17" s="145">
        <v>36</v>
      </c>
      <c r="K17" s="145">
        <v>4</v>
      </c>
      <c r="L17" s="145" t="s">
        <v>105</v>
      </c>
      <c r="M17" s="145" t="s">
        <v>114</v>
      </c>
      <c r="N17" s="75">
        <v>6</v>
      </c>
    </row>
    <row r="18" spans="1:24"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4"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row>
    <row r="20" spans="1:24" s="71" customFormat="1" ht="11.1" customHeight="1">
      <c r="A20" s="69">
        <f>IF(B20&lt;&gt;"",COUNTA($B$20:B20),"")</f>
        <v>1</v>
      </c>
      <c r="B20" s="78" t="s">
        <v>69</v>
      </c>
      <c r="C20" s="163">
        <v>223865</v>
      </c>
      <c r="D20" s="163">
        <v>79945</v>
      </c>
      <c r="E20" s="163">
        <v>26814</v>
      </c>
      <c r="F20" s="163">
        <v>9793</v>
      </c>
      <c r="G20" s="163">
        <v>6484</v>
      </c>
      <c r="H20" s="163">
        <v>57681</v>
      </c>
      <c r="I20" s="163">
        <v>12075</v>
      </c>
      <c r="J20" s="163">
        <v>45606</v>
      </c>
      <c r="K20" s="163">
        <v>6003</v>
      </c>
      <c r="L20" s="163">
        <v>25107</v>
      </c>
      <c r="M20" s="163">
        <v>12039</v>
      </c>
      <c r="N20" s="163" t="s">
        <v>8</v>
      </c>
      <c r="O20" s="85"/>
      <c r="P20" s="85"/>
      <c r="Q20" s="85"/>
      <c r="R20" s="85"/>
      <c r="S20" s="85"/>
      <c r="T20" s="85"/>
      <c r="U20" s="85"/>
      <c r="V20" s="85"/>
      <c r="W20" s="85"/>
      <c r="X20" s="85"/>
    </row>
    <row r="21" spans="1:24" s="71" customFormat="1" ht="11.1" customHeight="1">
      <c r="A21" s="69">
        <f>IF(B21&lt;&gt;"",COUNTA($B$20:B21),"")</f>
        <v>2</v>
      </c>
      <c r="B21" s="78" t="s">
        <v>70</v>
      </c>
      <c r="C21" s="163">
        <v>117788</v>
      </c>
      <c r="D21" s="163">
        <v>22218</v>
      </c>
      <c r="E21" s="163">
        <v>13456</v>
      </c>
      <c r="F21" s="163">
        <v>32077</v>
      </c>
      <c r="G21" s="163">
        <v>3360</v>
      </c>
      <c r="H21" s="163">
        <v>11397</v>
      </c>
      <c r="I21" s="163">
        <v>4961</v>
      </c>
      <c r="J21" s="163">
        <v>6437</v>
      </c>
      <c r="K21" s="163">
        <v>3588</v>
      </c>
      <c r="L21" s="163">
        <v>18141</v>
      </c>
      <c r="M21" s="163">
        <v>13550</v>
      </c>
      <c r="N21" s="163" t="s">
        <v>8</v>
      </c>
      <c r="O21" s="85"/>
      <c r="P21" s="85"/>
      <c r="Q21" s="85"/>
      <c r="R21" s="85"/>
      <c r="S21" s="85"/>
      <c r="T21" s="85"/>
      <c r="U21" s="85"/>
      <c r="V21" s="85"/>
      <c r="W21" s="85"/>
      <c r="X21" s="85"/>
    </row>
    <row r="22" spans="1:24" s="71" customFormat="1" ht="21.6" customHeight="1">
      <c r="A22" s="69">
        <f>IF(B22&lt;&gt;"",COUNTA($B$20:B22),"")</f>
        <v>3</v>
      </c>
      <c r="B22" s="79" t="s">
        <v>626</v>
      </c>
      <c r="C22" s="163">
        <v>176787</v>
      </c>
      <c r="D22" s="163" t="s">
        <v>8</v>
      </c>
      <c r="E22" s="163" t="s">
        <v>8</v>
      </c>
      <c r="F22" s="163" t="s">
        <v>8</v>
      </c>
      <c r="G22" s="163" t="s">
        <v>8</v>
      </c>
      <c r="H22" s="163">
        <v>176787</v>
      </c>
      <c r="I22" s="163">
        <v>145275</v>
      </c>
      <c r="J22" s="163">
        <v>31512</v>
      </c>
      <c r="K22" s="163" t="s">
        <v>8</v>
      </c>
      <c r="L22" s="163" t="s">
        <v>8</v>
      </c>
      <c r="M22" s="163" t="s">
        <v>8</v>
      </c>
      <c r="N22" s="163" t="s">
        <v>8</v>
      </c>
      <c r="O22" s="85"/>
      <c r="P22" s="85"/>
      <c r="Q22" s="85"/>
      <c r="R22" s="85"/>
      <c r="S22" s="85"/>
      <c r="T22" s="85"/>
      <c r="U22" s="85"/>
      <c r="V22" s="85"/>
      <c r="W22" s="85"/>
      <c r="X22" s="85"/>
    </row>
    <row r="23" spans="1:24" s="71" customFormat="1" ht="11.1" customHeight="1">
      <c r="A23" s="69">
        <f>IF(B23&lt;&gt;"",COUNTA($B$20:B23),"")</f>
        <v>4</v>
      </c>
      <c r="B23" s="78" t="s">
        <v>71</v>
      </c>
      <c r="C23" s="163">
        <v>6966</v>
      </c>
      <c r="D23" s="163">
        <v>64</v>
      </c>
      <c r="E23" s="163">
        <v>2</v>
      </c>
      <c r="F23" s="163">
        <v>8</v>
      </c>
      <c r="G23" s="163" t="s">
        <v>8</v>
      </c>
      <c r="H23" s="163">
        <v>3</v>
      </c>
      <c r="I23" s="163" t="s">
        <v>8</v>
      </c>
      <c r="J23" s="163">
        <v>3</v>
      </c>
      <c r="K23" s="163" t="s">
        <v>8</v>
      </c>
      <c r="L23" s="163">
        <v>10</v>
      </c>
      <c r="M23" s="163">
        <v>3</v>
      </c>
      <c r="N23" s="163">
        <v>6875</v>
      </c>
      <c r="O23" s="85"/>
      <c r="P23" s="85"/>
      <c r="Q23" s="85"/>
      <c r="R23" s="85"/>
      <c r="S23" s="85"/>
      <c r="T23" s="85"/>
      <c r="U23" s="85"/>
      <c r="V23" s="85"/>
      <c r="W23" s="85"/>
      <c r="X23" s="85"/>
    </row>
    <row r="24" spans="1:24" s="71" customFormat="1" ht="11.1" customHeight="1">
      <c r="A24" s="69">
        <f>IF(B24&lt;&gt;"",COUNTA($B$20:B24),"")</f>
        <v>5</v>
      </c>
      <c r="B24" s="78" t="s">
        <v>72</v>
      </c>
      <c r="C24" s="163">
        <v>467297</v>
      </c>
      <c r="D24" s="163">
        <v>38764</v>
      </c>
      <c r="E24" s="163">
        <v>5785</v>
      </c>
      <c r="F24" s="163">
        <v>30152</v>
      </c>
      <c r="G24" s="163">
        <v>2176</v>
      </c>
      <c r="H24" s="163">
        <v>179533</v>
      </c>
      <c r="I24" s="163">
        <v>12602</v>
      </c>
      <c r="J24" s="163">
        <v>166930</v>
      </c>
      <c r="K24" s="163">
        <v>4790</v>
      </c>
      <c r="L24" s="163">
        <v>28693</v>
      </c>
      <c r="M24" s="163">
        <v>11565</v>
      </c>
      <c r="N24" s="163">
        <v>165840</v>
      </c>
      <c r="O24" s="85"/>
      <c r="P24" s="85"/>
      <c r="Q24" s="85"/>
      <c r="R24" s="85"/>
      <c r="S24" s="85"/>
      <c r="T24" s="85"/>
      <c r="U24" s="85"/>
      <c r="V24" s="85"/>
      <c r="W24" s="85"/>
      <c r="X24" s="85"/>
    </row>
    <row r="25" spans="1:24" s="71" customFormat="1" ht="11.1" customHeight="1">
      <c r="A25" s="69">
        <f>IF(B25&lt;&gt;"",COUNTA($B$20:B25),"")</f>
        <v>6</v>
      </c>
      <c r="B25" s="78" t="s">
        <v>73</v>
      </c>
      <c r="C25" s="163">
        <v>284752</v>
      </c>
      <c r="D25" s="163">
        <v>24145</v>
      </c>
      <c r="E25" s="163">
        <v>2447</v>
      </c>
      <c r="F25" s="163">
        <v>14602</v>
      </c>
      <c r="G25" s="163">
        <v>274</v>
      </c>
      <c r="H25" s="163">
        <v>78589</v>
      </c>
      <c r="I25" s="163">
        <v>89</v>
      </c>
      <c r="J25" s="163">
        <v>78500</v>
      </c>
      <c r="K25" s="163">
        <v>234</v>
      </c>
      <c r="L25" s="163">
        <v>1974</v>
      </c>
      <c r="M25" s="163">
        <v>388</v>
      </c>
      <c r="N25" s="163">
        <v>162100</v>
      </c>
      <c r="O25" s="85"/>
      <c r="P25" s="85"/>
      <c r="Q25" s="85"/>
      <c r="R25" s="85"/>
      <c r="S25" s="85"/>
      <c r="T25" s="85"/>
      <c r="U25" s="85"/>
      <c r="V25" s="85"/>
      <c r="W25" s="85"/>
      <c r="X25" s="85"/>
    </row>
    <row r="26" spans="1:24" s="71" customFormat="1" ht="19.149999999999999" customHeight="1">
      <c r="A26" s="70">
        <f>IF(B26&lt;&gt;"",COUNTA($B$20:B26),"")</f>
        <v>7</v>
      </c>
      <c r="B26" s="80" t="s">
        <v>74</v>
      </c>
      <c r="C26" s="174">
        <v>707952</v>
      </c>
      <c r="D26" s="174">
        <v>116846</v>
      </c>
      <c r="E26" s="174">
        <v>43611</v>
      </c>
      <c r="F26" s="174">
        <v>57428</v>
      </c>
      <c r="G26" s="174">
        <v>11746</v>
      </c>
      <c r="H26" s="174">
        <v>346812</v>
      </c>
      <c r="I26" s="174">
        <v>174824</v>
      </c>
      <c r="J26" s="174">
        <v>171988</v>
      </c>
      <c r="K26" s="174">
        <v>14147</v>
      </c>
      <c r="L26" s="174">
        <v>69977</v>
      </c>
      <c r="M26" s="174">
        <v>36769</v>
      </c>
      <c r="N26" s="174">
        <v>10615</v>
      </c>
      <c r="O26" s="85"/>
      <c r="P26" s="85"/>
      <c r="Q26" s="85"/>
      <c r="R26" s="85"/>
      <c r="S26" s="85"/>
      <c r="T26" s="85"/>
      <c r="U26" s="85"/>
      <c r="V26" s="85"/>
      <c r="W26" s="85"/>
      <c r="X26" s="85"/>
    </row>
    <row r="27" spans="1:24" s="71" customFormat="1" ht="21.6" customHeight="1">
      <c r="A27" s="69">
        <f>IF(B27&lt;&gt;"",COUNTA($B$20:B27),"")</f>
        <v>8</v>
      </c>
      <c r="B27" s="79" t="s">
        <v>75</v>
      </c>
      <c r="C27" s="163">
        <v>194511</v>
      </c>
      <c r="D27" s="163">
        <v>12468</v>
      </c>
      <c r="E27" s="163">
        <v>17865</v>
      </c>
      <c r="F27" s="163">
        <v>51845</v>
      </c>
      <c r="G27" s="163">
        <v>5309</v>
      </c>
      <c r="H27" s="163">
        <v>6670</v>
      </c>
      <c r="I27" s="163">
        <v>12</v>
      </c>
      <c r="J27" s="163">
        <v>6658</v>
      </c>
      <c r="K27" s="163">
        <v>10374</v>
      </c>
      <c r="L27" s="163">
        <v>31229</v>
      </c>
      <c r="M27" s="163">
        <v>58752</v>
      </c>
      <c r="N27" s="163" t="s">
        <v>8</v>
      </c>
      <c r="O27" s="85"/>
      <c r="P27" s="85"/>
      <c r="Q27" s="85"/>
      <c r="R27" s="85"/>
      <c r="S27" s="85"/>
      <c r="T27" s="85"/>
      <c r="U27" s="85"/>
      <c r="V27" s="85"/>
      <c r="W27" s="85"/>
      <c r="X27" s="85"/>
    </row>
    <row r="28" spans="1:24" s="71" customFormat="1" ht="11.1" customHeight="1">
      <c r="A28" s="69">
        <f>IF(B28&lt;&gt;"",COUNTA($B$20:B28),"")</f>
        <v>9</v>
      </c>
      <c r="B28" s="78" t="s">
        <v>76</v>
      </c>
      <c r="C28" s="163">
        <v>117705</v>
      </c>
      <c r="D28" s="163">
        <v>7491</v>
      </c>
      <c r="E28" s="163">
        <v>7900</v>
      </c>
      <c r="F28" s="163">
        <v>49809</v>
      </c>
      <c r="G28" s="163">
        <v>5116</v>
      </c>
      <c r="H28" s="163">
        <v>5905</v>
      </c>
      <c r="I28" s="163" t="s">
        <v>8</v>
      </c>
      <c r="J28" s="163">
        <v>5905</v>
      </c>
      <c r="K28" s="163">
        <v>10017</v>
      </c>
      <c r="L28" s="163">
        <v>28354</v>
      </c>
      <c r="M28" s="163">
        <v>3114</v>
      </c>
      <c r="N28" s="163" t="s">
        <v>8</v>
      </c>
      <c r="O28" s="85"/>
      <c r="P28" s="85"/>
      <c r="Q28" s="85"/>
      <c r="R28" s="85"/>
      <c r="S28" s="85"/>
      <c r="T28" s="85"/>
      <c r="U28" s="85"/>
      <c r="V28" s="85"/>
      <c r="W28" s="85"/>
      <c r="X28" s="85"/>
    </row>
    <row r="29" spans="1:24" s="71" customFormat="1" ht="11.1" customHeight="1">
      <c r="A29" s="69">
        <f>IF(B29&lt;&gt;"",COUNTA($B$20:B29),"")</f>
        <v>10</v>
      </c>
      <c r="B29" s="78" t="s">
        <v>77</v>
      </c>
      <c r="C29" s="163">
        <v>260</v>
      </c>
      <c r="D29" s="163" t="s">
        <v>8</v>
      </c>
      <c r="E29" s="163" t="s">
        <v>8</v>
      </c>
      <c r="F29" s="163" t="s">
        <v>8</v>
      </c>
      <c r="G29" s="163" t="s">
        <v>8</v>
      </c>
      <c r="H29" s="163" t="s">
        <v>8</v>
      </c>
      <c r="I29" s="163" t="s">
        <v>8</v>
      </c>
      <c r="J29" s="163" t="s">
        <v>8</v>
      </c>
      <c r="K29" s="163" t="s">
        <v>8</v>
      </c>
      <c r="L29" s="163">
        <v>2</v>
      </c>
      <c r="M29" s="163" t="s">
        <v>8</v>
      </c>
      <c r="N29" s="163">
        <v>258</v>
      </c>
      <c r="O29" s="85"/>
      <c r="P29" s="85"/>
      <c r="Q29" s="85"/>
      <c r="R29" s="85"/>
      <c r="S29" s="85"/>
      <c r="T29" s="85"/>
      <c r="U29" s="85"/>
      <c r="V29" s="85"/>
      <c r="W29" s="85"/>
      <c r="X29" s="85"/>
    </row>
    <row r="30" spans="1:24" s="71" customFormat="1" ht="11.1" customHeight="1">
      <c r="A30" s="69">
        <f>IF(B30&lt;&gt;"",COUNTA($B$20:B30),"")</f>
        <v>11</v>
      </c>
      <c r="B30" s="78" t="s">
        <v>78</v>
      </c>
      <c r="C30" s="163">
        <v>13913</v>
      </c>
      <c r="D30" s="163">
        <v>320</v>
      </c>
      <c r="E30" s="163">
        <v>269</v>
      </c>
      <c r="F30" s="163">
        <v>3424</v>
      </c>
      <c r="G30" s="163">
        <v>1104</v>
      </c>
      <c r="H30" s="163">
        <v>298</v>
      </c>
      <c r="I30" s="163">
        <v>21</v>
      </c>
      <c r="J30" s="163">
        <v>277</v>
      </c>
      <c r="K30" s="163">
        <v>96</v>
      </c>
      <c r="L30" s="163">
        <v>2277</v>
      </c>
      <c r="M30" s="163">
        <v>44</v>
      </c>
      <c r="N30" s="163">
        <v>6081</v>
      </c>
      <c r="O30" s="85"/>
      <c r="P30" s="85"/>
      <c r="Q30" s="85"/>
      <c r="R30" s="85"/>
      <c r="S30" s="85"/>
      <c r="T30" s="85"/>
      <c r="U30" s="85"/>
      <c r="V30" s="85"/>
      <c r="W30" s="85"/>
      <c r="X30" s="85"/>
    </row>
    <row r="31" spans="1:24" s="71" customFormat="1" ht="11.1" customHeight="1">
      <c r="A31" s="69">
        <f>IF(B31&lt;&gt;"",COUNTA($B$20:B31),"")</f>
        <v>12</v>
      </c>
      <c r="B31" s="78" t="s">
        <v>73</v>
      </c>
      <c r="C31" s="163">
        <v>2856</v>
      </c>
      <c r="D31" s="163" t="s">
        <v>8</v>
      </c>
      <c r="E31" s="163">
        <v>785</v>
      </c>
      <c r="F31" s="163">
        <v>256</v>
      </c>
      <c r="G31" s="163">
        <v>340</v>
      </c>
      <c r="H31" s="163">
        <v>14</v>
      </c>
      <c r="I31" s="163" t="s">
        <v>8</v>
      </c>
      <c r="J31" s="163">
        <v>14</v>
      </c>
      <c r="K31" s="163" t="s">
        <v>8</v>
      </c>
      <c r="L31" s="163">
        <v>5</v>
      </c>
      <c r="M31" s="163" t="s">
        <v>8</v>
      </c>
      <c r="N31" s="163">
        <v>1455</v>
      </c>
      <c r="O31" s="85"/>
      <c r="P31" s="85"/>
      <c r="Q31" s="85"/>
      <c r="R31" s="85"/>
      <c r="S31" s="85"/>
      <c r="T31" s="85"/>
      <c r="U31" s="85"/>
      <c r="V31" s="85"/>
      <c r="W31" s="85"/>
      <c r="X31" s="85"/>
    </row>
    <row r="32" spans="1:24" s="71" customFormat="1" ht="19.149999999999999" customHeight="1">
      <c r="A32" s="70">
        <f>IF(B32&lt;&gt;"",COUNTA($B$20:B32),"")</f>
        <v>13</v>
      </c>
      <c r="B32" s="80" t="s">
        <v>79</v>
      </c>
      <c r="C32" s="174">
        <v>205828</v>
      </c>
      <c r="D32" s="174">
        <v>12787</v>
      </c>
      <c r="E32" s="174">
        <v>17349</v>
      </c>
      <c r="F32" s="174">
        <v>55013</v>
      </c>
      <c r="G32" s="174">
        <v>6072</v>
      </c>
      <c r="H32" s="174">
        <v>6954</v>
      </c>
      <c r="I32" s="174">
        <v>33</v>
      </c>
      <c r="J32" s="174">
        <v>6921</v>
      </c>
      <c r="K32" s="174">
        <v>10470</v>
      </c>
      <c r="L32" s="174">
        <v>33504</v>
      </c>
      <c r="M32" s="174">
        <v>58796</v>
      </c>
      <c r="N32" s="174">
        <v>4884</v>
      </c>
      <c r="O32" s="85"/>
      <c r="P32" s="85"/>
      <c r="Q32" s="85"/>
      <c r="R32" s="85"/>
      <c r="S32" s="85"/>
      <c r="T32" s="85"/>
      <c r="U32" s="85"/>
      <c r="V32" s="85"/>
      <c r="W32" s="85"/>
      <c r="X32" s="85"/>
    </row>
    <row r="33" spans="1:24" s="71" customFormat="1" ht="19.149999999999999" customHeight="1">
      <c r="A33" s="70">
        <f>IF(B33&lt;&gt;"",COUNTA($B$20:B33),"")</f>
        <v>14</v>
      </c>
      <c r="B33" s="80" t="s">
        <v>80</v>
      </c>
      <c r="C33" s="174">
        <v>913779</v>
      </c>
      <c r="D33" s="174">
        <v>129634</v>
      </c>
      <c r="E33" s="174">
        <v>60960</v>
      </c>
      <c r="F33" s="174">
        <v>112441</v>
      </c>
      <c r="G33" s="174">
        <v>17818</v>
      </c>
      <c r="H33" s="174">
        <v>353766</v>
      </c>
      <c r="I33" s="174">
        <v>174857</v>
      </c>
      <c r="J33" s="174">
        <v>178909</v>
      </c>
      <c r="K33" s="174">
        <v>24617</v>
      </c>
      <c r="L33" s="174">
        <v>103481</v>
      </c>
      <c r="M33" s="174">
        <v>95565</v>
      </c>
      <c r="N33" s="174">
        <v>15499</v>
      </c>
      <c r="O33" s="85"/>
      <c r="P33" s="85"/>
      <c r="Q33" s="85"/>
      <c r="R33" s="85"/>
      <c r="S33" s="85"/>
      <c r="T33" s="85"/>
      <c r="U33" s="85"/>
      <c r="V33" s="85"/>
      <c r="W33" s="85"/>
      <c r="X33" s="85"/>
    </row>
    <row r="34" spans="1:24" s="71" customFormat="1" ht="11.1" customHeight="1">
      <c r="A34" s="69">
        <f>IF(B34&lt;&gt;"",COUNTA($B$20:B34),"")</f>
        <v>15</v>
      </c>
      <c r="B34" s="78" t="s">
        <v>81</v>
      </c>
      <c r="C34" s="163">
        <v>224623</v>
      </c>
      <c r="D34" s="163" t="s">
        <v>8</v>
      </c>
      <c r="E34" s="163" t="s">
        <v>8</v>
      </c>
      <c r="F34" s="163" t="s">
        <v>8</v>
      </c>
      <c r="G34" s="163" t="s">
        <v>8</v>
      </c>
      <c r="H34" s="163" t="s">
        <v>8</v>
      </c>
      <c r="I34" s="163" t="s">
        <v>8</v>
      </c>
      <c r="J34" s="163" t="s">
        <v>8</v>
      </c>
      <c r="K34" s="163" t="s">
        <v>8</v>
      </c>
      <c r="L34" s="163" t="s">
        <v>8</v>
      </c>
      <c r="M34" s="163" t="s">
        <v>8</v>
      </c>
      <c r="N34" s="163">
        <v>224623</v>
      </c>
      <c r="O34" s="85"/>
      <c r="P34" s="85"/>
      <c r="Q34" s="85"/>
      <c r="R34" s="85"/>
      <c r="S34" s="85"/>
      <c r="T34" s="85"/>
      <c r="U34" s="85"/>
      <c r="V34" s="85"/>
      <c r="W34" s="85"/>
      <c r="X34" s="85"/>
    </row>
    <row r="35" spans="1:24" s="71" customFormat="1" ht="11.1" customHeight="1">
      <c r="A35" s="69">
        <f>IF(B35&lt;&gt;"",COUNTA($B$20:B35),"")</f>
        <v>16</v>
      </c>
      <c r="B35" s="78" t="s">
        <v>82</v>
      </c>
      <c r="C35" s="163">
        <v>81276</v>
      </c>
      <c r="D35" s="163" t="s">
        <v>8</v>
      </c>
      <c r="E35" s="163" t="s">
        <v>8</v>
      </c>
      <c r="F35" s="163" t="s">
        <v>8</v>
      </c>
      <c r="G35" s="163" t="s">
        <v>8</v>
      </c>
      <c r="H35" s="163" t="s">
        <v>8</v>
      </c>
      <c r="I35" s="163" t="s">
        <v>8</v>
      </c>
      <c r="J35" s="163" t="s">
        <v>8</v>
      </c>
      <c r="K35" s="163" t="s">
        <v>8</v>
      </c>
      <c r="L35" s="163" t="s">
        <v>8</v>
      </c>
      <c r="M35" s="163" t="s">
        <v>8</v>
      </c>
      <c r="N35" s="163">
        <v>81276</v>
      </c>
      <c r="O35" s="85"/>
      <c r="P35" s="85"/>
      <c r="Q35" s="85"/>
      <c r="R35" s="85"/>
      <c r="S35" s="85"/>
      <c r="T35" s="85"/>
      <c r="U35" s="85"/>
      <c r="V35" s="85"/>
      <c r="W35" s="85"/>
      <c r="X35" s="85"/>
    </row>
    <row r="36" spans="1:24" s="71" customFormat="1" ht="11.1" customHeight="1">
      <c r="A36" s="69">
        <f>IF(B36&lt;&gt;"",COUNTA($B$20:B36),"")</f>
        <v>17</v>
      </c>
      <c r="B36" s="78" t="s">
        <v>98</v>
      </c>
      <c r="C36" s="163">
        <v>99424</v>
      </c>
      <c r="D36" s="163" t="s">
        <v>8</v>
      </c>
      <c r="E36" s="163" t="s">
        <v>8</v>
      </c>
      <c r="F36" s="163" t="s">
        <v>8</v>
      </c>
      <c r="G36" s="163" t="s">
        <v>8</v>
      </c>
      <c r="H36" s="163" t="s">
        <v>8</v>
      </c>
      <c r="I36" s="163" t="s">
        <v>8</v>
      </c>
      <c r="J36" s="163" t="s">
        <v>8</v>
      </c>
      <c r="K36" s="163" t="s">
        <v>8</v>
      </c>
      <c r="L36" s="163" t="s">
        <v>8</v>
      </c>
      <c r="M36" s="163" t="s">
        <v>8</v>
      </c>
      <c r="N36" s="163">
        <v>99424</v>
      </c>
      <c r="O36" s="85"/>
      <c r="P36" s="85"/>
      <c r="Q36" s="85"/>
      <c r="R36" s="85"/>
      <c r="S36" s="85"/>
      <c r="T36" s="85"/>
      <c r="U36" s="85"/>
      <c r="V36" s="85"/>
      <c r="W36" s="85"/>
      <c r="X36" s="85"/>
    </row>
    <row r="37" spans="1:24" s="71" customFormat="1" ht="11.1" customHeight="1">
      <c r="A37" s="69">
        <f>IF(B37&lt;&gt;"",COUNTA($B$20:B37),"")</f>
        <v>18</v>
      </c>
      <c r="B37" s="78" t="s">
        <v>99</v>
      </c>
      <c r="C37" s="163">
        <v>29307</v>
      </c>
      <c r="D37" s="163" t="s">
        <v>8</v>
      </c>
      <c r="E37" s="163" t="s">
        <v>8</v>
      </c>
      <c r="F37" s="163" t="s">
        <v>8</v>
      </c>
      <c r="G37" s="163" t="s">
        <v>8</v>
      </c>
      <c r="H37" s="163" t="s">
        <v>8</v>
      </c>
      <c r="I37" s="163" t="s">
        <v>8</v>
      </c>
      <c r="J37" s="163" t="s">
        <v>8</v>
      </c>
      <c r="K37" s="163" t="s">
        <v>8</v>
      </c>
      <c r="L37" s="163" t="s">
        <v>8</v>
      </c>
      <c r="M37" s="163" t="s">
        <v>8</v>
      </c>
      <c r="N37" s="163">
        <v>29307</v>
      </c>
      <c r="O37" s="85"/>
      <c r="P37" s="85"/>
      <c r="Q37" s="85"/>
      <c r="R37" s="85"/>
      <c r="S37" s="85"/>
      <c r="T37" s="85"/>
      <c r="U37" s="85"/>
      <c r="V37" s="85"/>
      <c r="W37" s="85"/>
      <c r="X37" s="85"/>
    </row>
    <row r="38" spans="1:24" s="71" customFormat="1" ht="11.1" customHeight="1">
      <c r="A38" s="69">
        <f>IF(B38&lt;&gt;"",COUNTA($B$20:B38),"")</f>
        <v>19</v>
      </c>
      <c r="B38" s="78" t="s">
        <v>26</v>
      </c>
      <c r="C38" s="163">
        <v>125152</v>
      </c>
      <c r="D38" s="163" t="s">
        <v>8</v>
      </c>
      <c r="E38" s="163" t="s">
        <v>8</v>
      </c>
      <c r="F38" s="163" t="s">
        <v>8</v>
      </c>
      <c r="G38" s="163" t="s">
        <v>8</v>
      </c>
      <c r="H38" s="163" t="s">
        <v>8</v>
      </c>
      <c r="I38" s="163" t="s">
        <v>8</v>
      </c>
      <c r="J38" s="163" t="s">
        <v>8</v>
      </c>
      <c r="K38" s="163" t="s">
        <v>8</v>
      </c>
      <c r="L38" s="163" t="s">
        <v>8</v>
      </c>
      <c r="M38" s="163" t="s">
        <v>8</v>
      </c>
      <c r="N38" s="163">
        <v>125152</v>
      </c>
      <c r="O38" s="85"/>
      <c r="P38" s="85"/>
      <c r="Q38" s="85"/>
      <c r="R38" s="85"/>
      <c r="S38" s="85"/>
      <c r="T38" s="85"/>
      <c r="U38" s="85"/>
      <c r="V38" s="85"/>
      <c r="W38" s="85"/>
      <c r="X38" s="85"/>
    </row>
    <row r="39" spans="1:24" s="71" customFormat="1" ht="21.6" customHeight="1">
      <c r="A39" s="69">
        <f>IF(B39&lt;&gt;"",COUNTA($B$20:B39),"")</f>
        <v>20</v>
      </c>
      <c r="B39" s="79" t="s">
        <v>83</v>
      </c>
      <c r="C39" s="163">
        <v>51778</v>
      </c>
      <c r="D39" s="163" t="s">
        <v>8</v>
      </c>
      <c r="E39" s="163" t="s">
        <v>8</v>
      </c>
      <c r="F39" s="163" t="s">
        <v>8</v>
      </c>
      <c r="G39" s="163" t="s">
        <v>8</v>
      </c>
      <c r="H39" s="163" t="s">
        <v>8</v>
      </c>
      <c r="I39" s="163" t="s">
        <v>8</v>
      </c>
      <c r="J39" s="163" t="s">
        <v>8</v>
      </c>
      <c r="K39" s="163" t="s">
        <v>8</v>
      </c>
      <c r="L39" s="163" t="s">
        <v>8</v>
      </c>
      <c r="M39" s="163" t="s">
        <v>8</v>
      </c>
      <c r="N39" s="163">
        <v>51778</v>
      </c>
      <c r="O39" s="85"/>
      <c r="P39" s="85"/>
      <c r="Q39" s="85"/>
      <c r="R39" s="85"/>
      <c r="S39" s="85"/>
      <c r="T39" s="85"/>
      <c r="U39" s="85"/>
      <c r="V39" s="85"/>
      <c r="W39" s="85"/>
      <c r="X39" s="85"/>
    </row>
    <row r="40" spans="1:24" s="71" customFormat="1" ht="21.6" customHeight="1">
      <c r="A40" s="69">
        <f>IF(B40&lt;&gt;"",COUNTA($B$20:B40),"")</f>
        <v>21</v>
      </c>
      <c r="B40" s="79" t="s">
        <v>84</v>
      </c>
      <c r="C40" s="163">
        <v>155161</v>
      </c>
      <c r="D40" s="163">
        <v>294</v>
      </c>
      <c r="E40" s="163">
        <v>275</v>
      </c>
      <c r="F40" s="163">
        <v>4226</v>
      </c>
      <c r="G40" s="163">
        <v>730</v>
      </c>
      <c r="H40" s="163">
        <v>138940</v>
      </c>
      <c r="I40" s="163">
        <v>68768</v>
      </c>
      <c r="J40" s="163">
        <v>70172</v>
      </c>
      <c r="K40" s="163">
        <v>1158</v>
      </c>
      <c r="L40" s="163">
        <v>7187</v>
      </c>
      <c r="M40" s="163">
        <v>2351</v>
      </c>
      <c r="N40" s="163" t="s">
        <v>8</v>
      </c>
      <c r="O40" s="85"/>
      <c r="P40" s="85"/>
      <c r="Q40" s="85"/>
      <c r="R40" s="85"/>
      <c r="S40" s="85"/>
      <c r="T40" s="85"/>
      <c r="U40" s="85"/>
      <c r="V40" s="85"/>
      <c r="W40" s="85"/>
      <c r="X40" s="85"/>
    </row>
    <row r="41" spans="1:24" s="71" customFormat="1" ht="21.6" customHeight="1">
      <c r="A41" s="69">
        <f>IF(B41&lt;&gt;"",COUNTA($B$20:B41),"")</f>
        <v>22</v>
      </c>
      <c r="B41" s="79" t="s">
        <v>85</v>
      </c>
      <c r="C41" s="163">
        <v>18291</v>
      </c>
      <c r="D41" s="163">
        <v>280</v>
      </c>
      <c r="E41" s="163">
        <v>5</v>
      </c>
      <c r="F41" s="163">
        <v>576</v>
      </c>
      <c r="G41" s="163">
        <v>38</v>
      </c>
      <c r="H41" s="163">
        <v>16955</v>
      </c>
      <c r="I41" s="163">
        <v>16561</v>
      </c>
      <c r="J41" s="163">
        <v>394</v>
      </c>
      <c r="K41" s="163" t="s">
        <v>8</v>
      </c>
      <c r="L41" s="163">
        <v>40</v>
      </c>
      <c r="M41" s="163">
        <v>396</v>
      </c>
      <c r="N41" s="163" t="s">
        <v>8</v>
      </c>
      <c r="O41" s="85"/>
      <c r="P41" s="85"/>
      <c r="Q41" s="85"/>
      <c r="R41" s="85"/>
      <c r="S41" s="85"/>
      <c r="T41" s="85"/>
      <c r="U41" s="85"/>
      <c r="V41" s="85"/>
      <c r="W41" s="85"/>
      <c r="X41" s="85"/>
    </row>
    <row r="42" spans="1:24" s="71" customFormat="1" ht="11.1" customHeight="1">
      <c r="A42" s="69">
        <f>IF(B42&lt;&gt;"",COUNTA($B$20:B42),"")</f>
        <v>23</v>
      </c>
      <c r="B42" s="78" t="s">
        <v>86</v>
      </c>
      <c r="C42" s="163">
        <v>30356</v>
      </c>
      <c r="D42" s="163">
        <v>757</v>
      </c>
      <c r="E42" s="163">
        <v>9766</v>
      </c>
      <c r="F42" s="163">
        <v>421</v>
      </c>
      <c r="G42" s="163">
        <v>1570</v>
      </c>
      <c r="H42" s="163">
        <v>1076</v>
      </c>
      <c r="I42" s="163">
        <v>16</v>
      </c>
      <c r="J42" s="163">
        <v>1061</v>
      </c>
      <c r="K42" s="163">
        <v>1439</v>
      </c>
      <c r="L42" s="163">
        <v>5596</v>
      </c>
      <c r="M42" s="163">
        <v>9731</v>
      </c>
      <c r="N42" s="163" t="s">
        <v>8</v>
      </c>
      <c r="O42" s="85"/>
      <c r="P42" s="85"/>
      <c r="Q42" s="85"/>
      <c r="R42" s="85"/>
      <c r="S42" s="85"/>
      <c r="T42" s="85"/>
      <c r="U42" s="85"/>
      <c r="V42" s="85"/>
      <c r="W42" s="85"/>
      <c r="X42" s="85"/>
    </row>
    <row r="43" spans="1:24" s="71" customFormat="1" ht="11.1" customHeight="1">
      <c r="A43" s="69">
        <f>IF(B43&lt;&gt;"",COUNTA($B$20:B43),"")</f>
        <v>24</v>
      </c>
      <c r="B43" s="78" t="s">
        <v>87</v>
      </c>
      <c r="C43" s="163">
        <v>391911</v>
      </c>
      <c r="D43" s="163">
        <v>42229</v>
      </c>
      <c r="E43" s="163">
        <v>10965</v>
      </c>
      <c r="F43" s="163">
        <v>15953</v>
      </c>
      <c r="G43" s="163">
        <v>1307</v>
      </c>
      <c r="H43" s="163">
        <v>130724</v>
      </c>
      <c r="I43" s="163">
        <v>48765</v>
      </c>
      <c r="J43" s="163">
        <v>81959</v>
      </c>
      <c r="K43" s="163">
        <v>927</v>
      </c>
      <c r="L43" s="163">
        <v>5607</v>
      </c>
      <c r="M43" s="163">
        <v>14136</v>
      </c>
      <c r="N43" s="163">
        <v>170061</v>
      </c>
      <c r="O43" s="85"/>
      <c r="P43" s="85"/>
      <c r="Q43" s="85"/>
      <c r="R43" s="85"/>
      <c r="S43" s="85"/>
      <c r="T43" s="85"/>
      <c r="U43" s="85"/>
      <c r="V43" s="85"/>
      <c r="W43" s="85"/>
      <c r="X43" s="85"/>
    </row>
    <row r="44" spans="1:24" s="71" customFormat="1" ht="11.1" customHeight="1">
      <c r="A44" s="69">
        <f>IF(B44&lt;&gt;"",COUNTA($B$20:B44),"")</f>
        <v>25</v>
      </c>
      <c r="B44" s="78" t="s">
        <v>73</v>
      </c>
      <c r="C44" s="163">
        <v>284752</v>
      </c>
      <c r="D44" s="163">
        <v>24145</v>
      </c>
      <c r="E44" s="163">
        <v>2447</v>
      </c>
      <c r="F44" s="163">
        <v>14602</v>
      </c>
      <c r="G44" s="163">
        <v>274</v>
      </c>
      <c r="H44" s="163">
        <v>78589</v>
      </c>
      <c r="I44" s="163">
        <v>89</v>
      </c>
      <c r="J44" s="163">
        <v>78500</v>
      </c>
      <c r="K44" s="163">
        <v>234</v>
      </c>
      <c r="L44" s="163">
        <v>1974</v>
      </c>
      <c r="M44" s="163">
        <v>388</v>
      </c>
      <c r="N44" s="163">
        <v>162100</v>
      </c>
      <c r="O44" s="85"/>
      <c r="P44" s="85"/>
      <c r="Q44" s="85"/>
      <c r="R44" s="85"/>
      <c r="S44" s="85"/>
      <c r="T44" s="85"/>
      <c r="U44" s="85"/>
      <c r="V44" s="85"/>
      <c r="W44" s="85"/>
      <c r="X44" s="85"/>
    </row>
    <row r="45" spans="1:24" s="71" customFormat="1" ht="19.149999999999999" customHeight="1">
      <c r="A45" s="70">
        <f>IF(B45&lt;&gt;"",COUNTA($B$20:B45),"")</f>
        <v>26</v>
      </c>
      <c r="B45" s="80" t="s">
        <v>88</v>
      </c>
      <c r="C45" s="174">
        <v>712521</v>
      </c>
      <c r="D45" s="174">
        <v>19414</v>
      </c>
      <c r="E45" s="174">
        <v>18565</v>
      </c>
      <c r="F45" s="174">
        <v>6575</v>
      </c>
      <c r="G45" s="174">
        <v>3372</v>
      </c>
      <c r="H45" s="174">
        <v>209107</v>
      </c>
      <c r="I45" s="174">
        <v>134021</v>
      </c>
      <c r="J45" s="174">
        <v>75086</v>
      </c>
      <c r="K45" s="174">
        <v>3291</v>
      </c>
      <c r="L45" s="174">
        <v>16457</v>
      </c>
      <c r="M45" s="174">
        <v>26226</v>
      </c>
      <c r="N45" s="174">
        <v>409514</v>
      </c>
      <c r="O45" s="85"/>
      <c r="P45" s="85"/>
      <c r="Q45" s="85"/>
      <c r="R45" s="85"/>
      <c r="S45" s="85"/>
      <c r="T45" s="85"/>
      <c r="U45" s="85"/>
      <c r="V45" s="85"/>
      <c r="W45" s="85"/>
      <c r="X45" s="85"/>
    </row>
    <row r="46" spans="1:24" s="87" customFormat="1" ht="11.1" customHeight="1">
      <c r="A46" s="69">
        <f>IF(B46&lt;&gt;"",COUNTA($B$20:B46),"")</f>
        <v>27</v>
      </c>
      <c r="B46" s="78" t="s">
        <v>89</v>
      </c>
      <c r="C46" s="163">
        <v>124938</v>
      </c>
      <c r="D46" s="163">
        <v>340</v>
      </c>
      <c r="E46" s="163">
        <v>5926</v>
      </c>
      <c r="F46" s="163">
        <v>38071</v>
      </c>
      <c r="G46" s="163">
        <v>1724</v>
      </c>
      <c r="H46" s="163">
        <v>1113</v>
      </c>
      <c r="I46" s="163">
        <v>7</v>
      </c>
      <c r="J46" s="163">
        <v>1105</v>
      </c>
      <c r="K46" s="163">
        <v>2861</v>
      </c>
      <c r="L46" s="163">
        <v>20785</v>
      </c>
      <c r="M46" s="163">
        <v>23289</v>
      </c>
      <c r="N46" s="163">
        <v>30831</v>
      </c>
      <c r="O46" s="86"/>
      <c r="P46" s="86"/>
      <c r="Q46" s="86"/>
      <c r="R46" s="86"/>
      <c r="S46" s="86"/>
      <c r="T46" s="86"/>
      <c r="U46" s="86"/>
      <c r="V46" s="86"/>
      <c r="W46" s="86"/>
      <c r="X46" s="86"/>
    </row>
    <row r="47" spans="1:24" s="87" customFormat="1" ht="11.1" customHeight="1">
      <c r="A47" s="69">
        <f>IF(B47&lt;&gt;"",COUNTA($B$20:B47),"")</f>
        <v>28</v>
      </c>
      <c r="B47" s="78" t="s">
        <v>90</v>
      </c>
      <c r="C47" s="163">
        <v>1197</v>
      </c>
      <c r="D47" s="163" t="s">
        <v>8</v>
      </c>
      <c r="E47" s="163" t="s">
        <v>8</v>
      </c>
      <c r="F47" s="163" t="s">
        <v>8</v>
      </c>
      <c r="G47" s="163" t="s">
        <v>8</v>
      </c>
      <c r="H47" s="163" t="s">
        <v>8</v>
      </c>
      <c r="I47" s="163" t="s">
        <v>8</v>
      </c>
      <c r="J47" s="163" t="s">
        <v>8</v>
      </c>
      <c r="K47" s="163" t="s">
        <v>8</v>
      </c>
      <c r="L47" s="163" t="s">
        <v>8</v>
      </c>
      <c r="M47" s="163" t="s">
        <v>8</v>
      </c>
      <c r="N47" s="163">
        <v>1197</v>
      </c>
      <c r="O47" s="86"/>
      <c r="P47" s="86"/>
      <c r="Q47" s="86"/>
      <c r="R47" s="86"/>
      <c r="S47" s="86"/>
      <c r="T47" s="86"/>
      <c r="U47" s="86"/>
      <c r="V47" s="86"/>
      <c r="W47" s="86"/>
      <c r="X47" s="86"/>
    </row>
    <row r="48" spans="1:24" s="87" customFormat="1" ht="11.1" customHeight="1">
      <c r="A48" s="69">
        <f>IF(B48&lt;&gt;"",COUNTA($B$20:B48),"")</f>
        <v>29</v>
      </c>
      <c r="B48" s="78" t="s">
        <v>91</v>
      </c>
      <c r="C48" s="163">
        <v>59993</v>
      </c>
      <c r="D48" s="163">
        <v>4677</v>
      </c>
      <c r="E48" s="163">
        <v>1216</v>
      </c>
      <c r="F48" s="163">
        <v>2266</v>
      </c>
      <c r="G48" s="163">
        <v>828</v>
      </c>
      <c r="H48" s="163">
        <v>551</v>
      </c>
      <c r="I48" s="163">
        <v>10</v>
      </c>
      <c r="J48" s="163">
        <v>541</v>
      </c>
      <c r="K48" s="163">
        <v>114</v>
      </c>
      <c r="L48" s="163">
        <v>12257</v>
      </c>
      <c r="M48" s="163">
        <v>37228</v>
      </c>
      <c r="N48" s="163">
        <v>856</v>
      </c>
      <c r="O48" s="86"/>
      <c r="P48" s="86"/>
      <c r="Q48" s="86"/>
      <c r="R48" s="86"/>
      <c r="S48" s="86"/>
      <c r="T48" s="86"/>
      <c r="U48" s="86"/>
      <c r="V48" s="86"/>
      <c r="W48" s="86"/>
      <c r="X48" s="86"/>
    </row>
    <row r="49" spans="1:24" s="87" customFormat="1" ht="11.1" customHeight="1">
      <c r="A49" s="69">
        <f>IF(B49&lt;&gt;"",COUNTA($B$20:B49),"")</f>
        <v>30</v>
      </c>
      <c r="B49" s="78" t="s">
        <v>73</v>
      </c>
      <c r="C49" s="163">
        <v>2856</v>
      </c>
      <c r="D49" s="163" t="s">
        <v>8</v>
      </c>
      <c r="E49" s="163">
        <v>785</v>
      </c>
      <c r="F49" s="163">
        <v>256</v>
      </c>
      <c r="G49" s="163">
        <v>340</v>
      </c>
      <c r="H49" s="163">
        <v>14</v>
      </c>
      <c r="I49" s="163" t="s">
        <v>8</v>
      </c>
      <c r="J49" s="163">
        <v>14</v>
      </c>
      <c r="K49" s="163" t="s">
        <v>8</v>
      </c>
      <c r="L49" s="163">
        <v>5</v>
      </c>
      <c r="M49" s="163" t="s">
        <v>8</v>
      </c>
      <c r="N49" s="163">
        <v>1455</v>
      </c>
      <c r="O49" s="86"/>
      <c r="P49" s="86"/>
      <c r="Q49" s="86"/>
      <c r="R49" s="86"/>
      <c r="S49" s="86"/>
      <c r="T49" s="86"/>
      <c r="U49" s="86"/>
      <c r="V49" s="86"/>
      <c r="W49" s="86"/>
      <c r="X49" s="86"/>
    </row>
    <row r="50" spans="1:24" s="71" customFormat="1" ht="19.149999999999999" customHeight="1">
      <c r="A50" s="70">
        <f>IF(B50&lt;&gt;"",COUNTA($B$20:B50),"")</f>
        <v>31</v>
      </c>
      <c r="B50" s="80" t="s">
        <v>92</v>
      </c>
      <c r="C50" s="174">
        <v>183272</v>
      </c>
      <c r="D50" s="174">
        <v>5017</v>
      </c>
      <c r="E50" s="174">
        <v>6356</v>
      </c>
      <c r="F50" s="174">
        <v>40081</v>
      </c>
      <c r="G50" s="174">
        <v>2211</v>
      </c>
      <c r="H50" s="174">
        <v>1649</v>
      </c>
      <c r="I50" s="174">
        <v>17</v>
      </c>
      <c r="J50" s="174">
        <v>1632</v>
      </c>
      <c r="K50" s="174">
        <v>2975</v>
      </c>
      <c r="L50" s="174">
        <v>33037</v>
      </c>
      <c r="M50" s="174">
        <v>60517</v>
      </c>
      <c r="N50" s="174">
        <v>31429</v>
      </c>
      <c r="O50" s="85"/>
      <c r="P50" s="85"/>
      <c r="Q50" s="85"/>
      <c r="R50" s="85"/>
      <c r="S50" s="85"/>
      <c r="T50" s="85"/>
      <c r="U50" s="85"/>
      <c r="V50" s="85"/>
      <c r="W50" s="85"/>
      <c r="X50" s="85"/>
    </row>
    <row r="51" spans="1:24" s="71" customFormat="1" ht="19.149999999999999" customHeight="1">
      <c r="A51" s="70">
        <f>IF(B51&lt;&gt;"",COUNTA($B$20:B51),"")</f>
        <v>32</v>
      </c>
      <c r="B51" s="80" t="s">
        <v>93</v>
      </c>
      <c r="C51" s="174">
        <v>895793</v>
      </c>
      <c r="D51" s="174">
        <v>24431</v>
      </c>
      <c r="E51" s="174">
        <v>24921</v>
      </c>
      <c r="F51" s="174">
        <v>46656</v>
      </c>
      <c r="G51" s="174">
        <v>5584</v>
      </c>
      <c r="H51" s="174">
        <v>210756</v>
      </c>
      <c r="I51" s="174">
        <v>134038</v>
      </c>
      <c r="J51" s="174">
        <v>76718</v>
      </c>
      <c r="K51" s="174">
        <v>6265</v>
      </c>
      <c r="L51" s="174">
        <v>49494</v>
      </c>
      <c r="M51" s="174">
        <v>86743</v>
      </c>
      <c r="N51" s="174">
        <v>440943</v>
      </c>
      <c r="O51" s="85"/>
      <c r="P51" s="85"/>
      <c r="Q51" s="85"/>
      <c r="R51" s="85"/>
      <c r="S51" s="85"/>
      <c r="T51" s="85"/>
      <c r="U51" s="85"/>
      <c r="V51" s="85"/>
      <c r="W51" s="85"/>
      <c r="X51" s="85"/>
    </row>
    <row r="52" spans="1:24" s="71" customFormat="1" ht="19.149999999999999" customHeight="1">
      <c r="A52" s="70">
        <f>IF(B52&lt;&gt;"",COUNTA($B$20:B52),"")</f>
        <v>33</v>
      </c>
      <c r="B52" s="80" t="s">
        <v>94</v>
      </c>
      <c r="C52" s="174">
        <v>-17987</v>
      </c>
      <c r="D52" s="174">
        <v>-105202</v>
      </c>
      <c r="E52" s="174">
        <v>-36039</v>
      </c>
      <c r="F52" s="174">
        <v>-65785</v>
      </c>
      <c r="G52" s="174">
        <v>-12235</v>
      </c>
      <c r="H52" s="174">
        <v>-143009</v>
      </c>
      <c r="I52" s="174">
        <v>-40819</v>
      </c>
      <c r="J52" s="174">
        <v>-102190</v>
      </c>
      <c r="K52" s="174">
        <v>-18352</v>
      </c>
      <c r="L52" s="174">
        <v>-53987</v>
      </c>
      <c r="M52" s="174">
        <v>-8822</v>
      </c>
      <c r="N52" s="174">
        <v>425444</v>
      </c>
      <c r="O52" s="85"/>
      <c r="P52" s="85"/>
      <c r="Q52" s="85"/>
      <c r="R52" s="85"/>
      <c r="S52" s="85"/>
      <c r="T52" s="85"/>
      <c r="U52" s="85"/>
      <c r="V52" s="85"/>
      <c r="W52" s="85"/>
      <c r="X52" s="85"/>
    </row>
    <row r="53" spans="1:24" s="87" customFormat="1" ht="24.95" customHeight="1">
      <c r="A53" s="69">
        <f>IF(B53&lt;&gt;"",COUNTA($B$20:B53),"")</f>
        <v>34</v>
      </c>
      <c r="B53" s="81" t="s">
        <v>95</v>
      </c>
      <c r="C53" s="173">
        <v>4569</v>
      </c>
      <c r="D53" s="173">
        <v>-97432</v>
      </c>
      <c r="E53" s="173">
        <v>-25046</v>
      </c>
      <c r="F53" s="173">
        <v>-50853</v>
      </c>
      <c r="G53" s="173">
        <v>-8374</v>
      </c>
      <c r="H53" s="173">
        <v>-137705</v>
      </c>
      <c r="I53" s="173">
        <v>-40803</v>
      </c>
      <c r="J53" s="173">
        <v>-96902</v>
      </c>
      <c r="K53" s="173">
        <v>-10856</v>
      </c>
      <c r="L53" s="173">
        <v>-53521</v>
      </c>
      <c r="M53" s="173">
        <v>-10543</v>
      </c>
      <c r="N53" s="173">
        <v>398899</v>
      </c>
      <c r="O53" s="86"/>
      <c r="P53" s="86"/>
      <c r="Q53" s="86"/>
      <c r="R53" s="86"/>
      <c r="S53" s="86"/>
      <c r="T53" s="86"/>
      <c r="U53" s="86"/>
      <c r="V53" s="86"/>
      <c r="W53" s="86"/>
      <c r="X53" s="86"/>
    </row>
    <row r="54" spans="1:24" s="87" customFormat="1" ht="15" customHeight="1">
      <c r="A54" s="69">
        <f>IF(B54&lt;&gt;"",COUNTA($B$20:B54),"")</f>
        <v>35</v>
      </c>
      <c r="B54" s="78" t="s">
        <v>96</v>
      </c>
      <c r="C54" s="163">
        <v>24443</v>
      </c>
      <c r="D54" s="163" t="s">
        <v>8</v>
      </c>
      <c r="E54" s="163" t="s">
        <v>8</v>
      </c>
      <c r="F54" s="163" t="s">
        <v>8</v>
      </c>
      <c r="G54" s="163" t="s">
        <v>8</v>
      </c>
      <c r="H54" s="163" t="s">
        <v>8</v>
      </c>
      <c r="I54" s="163" t="s">
        <v>8</v>
      </c>
      <c r="J54" s="163" t="s">
        <v>8</v>
      </c>
      <c r="K54" s="163" t="s">
        <v>8</v>
      </c>
      <c r="L54" s="163" t="s">
        <v>8</v>
      </c>
      <c r="M54" s="163" t="s">
        <v>8</v>
      </c>
      <c r="N54" s="163">
        <v>24443</v>
      </c>
      <c r="O54" s="86"/>
      <c r="P54" s="86"/>
      <c r="Q54" s="86"/>
      <c r="R54" s="86"/>
      <c r="S54" s="86"/>
      <c r="T54" s="86"/>
      <c r="U54" s="86"/>
      <c r="V54" s="86"/>
      <c r="W54" s="86"/>
      <c r="X54" s="86"/>
    </row>
    <row r="55" spans="1:24" ht="11.1" customHeight="1">
      <c r="A55" s="69">
        <f>IF(B55&lt;&gt;"",COUNTA($B$20:B55),"")</f>
        <v>36</v>
      </c>
      <c r="B55" s="78" t="s">
        <v>97</v>
      </c>
      <c r="C55" s="163">
        <v>17487</v>
      </c>
      <c r="D55" s="163">
        <v>61</v>
      </c>
      <c r="E55" s="163">
        <v>15</v>
      </c>
      <c r="F55" s="163">
        <v>116</v>
      </c>
      <c r="G55" s="163" t="s">
        <v>8</v>
      </c>
      <c r="H55" s="163">
        <v>88</v>
      </c>
      <c r="I55" s="163" t="s">
        <v>8</v>
      </c>
      <c r="J55" s="163">
        <v>88</v>
      </c>
      <c r="K55" s="163" t="s">
        <v>8</v>
      </c>
      <c r="L55" s="163" t="s">
        <v>8</v>
      </c>
      <c r="M55" s="163">
        <v>270</v>
      </c>
      <c r="N55" s="163">
        <v>16937</v>
      </c>
    </row>
    <row r="56" spans="1:24"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4" s="71" customFormat="1" ht="11.1" customHeight="1">
      <c r="A57" s="69">
        <f>IF(B57&lt;&gt;"",COUNTA($B$20:B57),"")</f>
        <v>37</v>
      </c>
      <c r="B57" s="78" t="s">
        <v>69</v>
      </c>
      <c r="C57" s="170">
        <v>1074.06</v>
      </c>
      <c r="D57" s="170">
        <v>383.56</v>
      </c>
      <c r="E57" s="170">
        <v>128.65</v>
      </c>
      <c r="F57" s="170">
        <v>46.98</v>
      </c>
      <c r="G57" s="170">
        <v>31.11</v>
      </c>
      <c r="H57" s="170">
        <v>276.74</v>
      </c>
      <c r="I57" s="170">
        <v>57.93</v>
      </c>
      <c r="J57" s="170">
        <v>218.81</v>
      </c>
      <c r="K57" s="170">
        <v>28.8</v>
      </c>
      <c r="L57" s="170">
        <v>120.46</v>
      </c>
      <c r="M57" s="170">
        <v>57.76</v>
      </c>
      <c r="N57" s="170" t="s">
        <v>8</v>
      </c>
      <c r="O57" s="85"/>
      <c r="P57" s="85"/>
      <c r="Q57" s="85"/>
      <c r="R57" s="85"/>
      <c r="S57" s="85"/>
      <c r="T57" s="85"/>
      <c r="U57" s="85"/>
      <c r="V57" s="85"/>
      <c r="W57" s="85"/>
      <c r="X57" s="85"/>
    </row>
    <row r="58" spans="1:24" s="71" customFormat="1" ht="11.1" customHeight="1">
      <c r="A58" s="69">
        <f>IF(B58&lt;&gt;"",COUNTA($B$20:B58),"")</f>
        <v>38</v>
      </c>
      <c r="B58" s="78" t="s">
        <v>70</v>
      </c>
      <c r="C58" s="170">
        <v>565.12</v>
      </c>
      <c r="D58" s="170">
        <v>106.6</v>
      </c>
      <c r="E58" s="170">
        <v>64.56</v>
      </c>
      <c r="F58" s="170">
        <v>153.9</v>
      </c>
      <c r="G58" s="170">
        <v>16.12</v>
      </c>
      <c r="H58" s="170">
        <v>54.68</v>
      </c>
      <c r="I58" s="170">
        <v>23.8</v>
      </c>
      <c r="J58" s="170">
        <v>30.88</v>
      </c>
      <c r="K58" s="170">
        <v>17.21</v>
      </c>
      <c r="L58" s="170">
        <v>87.04</v>
      </c>
      <c r="M58" s="170">
        <v>65.010000000000005</v>
      </c>
      <c r="N58" s="170" t="s">
        <v>8</v>
      </c>
      <c r="O58" s="85"/>
      <c r="P58" s="85"/>
      <c r="Q58" s="85"/>
      <c r="R58" s="85"/>
      <c r="S58" s="85"/>
      <c r="T58" s="85"/>
      <c r="U58" s="85"/>
      <c r="V58" s="85"/>
      <c r="W58" s="85"/>
      <c r="X58" s="85"/>
    </row>
    <row r="59" spans="1:24" s="71" customFormat="1" ht="21.6" customHeight="1">
      <c r="A59" s="69">
        <f>IF(B59&lt;&gt;"",COUNTA($B$20:B59),"")</f>
        <v>39</v>
      </c>
      <c r="B59" s="79" t="s">
        <v>626</v>
      </c>
      <c r="C59" s="170">
        <v>848.19</v>
      </c>
      <c r="D59" s="170" t="s">
        <v>8</v>
      </c>
      <c r="E59" s="170" t="s">
        <v>8</v>
      </c>
      <c r="F59" s="170" t="s">
        <v>8</v>
      </c>
      <c r="G59" s="170" t="s">
        <v>8</v>
      </c>
      <c r="H59" s="170">
        <v>848.19</v>
      </c>
      <c r="I59" s="170">
        <v>697</v>
      </c>
      <c r="J59" s="170">
        <v>151.19</v>
      </c>
      <c r="K59" s="170" t="s">
        <v>8</v>
      </c>
      <c r="L59" s="170" t="s">
        <v>8</v>
      </c>
      <c r="M59" s="170" t="s">
        <v>8</v>
      </c>
      <c r="N59" s="170" t="s">
        <v>8</v>
      </c>
      <c r="O59" s="85"/>
      <c r="P59" s="85"/>
      <c r="Q59" s="85"/>
      <c r="R59" s="85"/>
      <c r="S59" s="85"/>
      <c r="T59" s="85"/>
      <c r="U59" s="85"/>
      <c r="V59" s="85"/>
      <c r="W59" s="85"/>
      <c r="X59" s="85"/>
    </row>
    <row r="60" spans="1:24" s="71" customFormat="1" ht="11.1" customHeight="1">
      <c r="A60" s="69">
        <f>IF(B60&lt;&gt;"",COUNTA($B$20:B60),"")</f>
        <v>40</v>
      </c>
      <c r="B60" s="78" t="s">
        <v>71</v>
      </c>
      <c r="C60" s="170">
        <v>33.42</v>
      </c>
      <c r="D60" s="170">
        <v>0.31</v>
      </c>
      <c r="E60" s="170">
        <v>0.01</v>
      </c>
      <c r="F60" s="170">
        <v>0.04</v>
      </c>
      <c r="G60" s="170" t="s">
        <v>8</v>
      </c>
      <c r="H60" s="170">
        <v>0.01</v>
      </c>
      <c r="I60" s="170" t="s">
        <v>8</v>
      </c>
      <c r="J60" s="170">
        <v>0.01</v>
      </c>
      <c r="K60" s="170" t="s">
        <v>8</v>
      </c>
      <c r="L60" s="170">
        <v>0.05</v>
      </c>
      <c r="M60" s="170">
        <v>0.02</v>
      </c>
      <c r="N60" s="170">
        <v>32.979999999999997</v>
      </c>
      <c r="O60" s="85"/>
      <c r="P60" s="85"/>
      <c r="Q60" s="85"/>
      <c r="R60" s="85"/>
      <c r="S60" s="85"/>
      <c r="T60" s="85"/>
      <c r="U60" s="85"/>
      <c r="V60" s="85"/>
      <c r="W60" s="85"/>
      <c r="X60" s="85"/>
    </row>
    <row r="61" spans="1:24" s="71" customFormat="1" ht="11.1" customHeight="1">
      <c r="A61" s="69">
        <f>IF(B61&lt;&gt;"",COUNTA($B$20:B61),"")</f>
        <v>41</v>
      </c>
      <c r="B61" s="78" t="s">
        <v>72</v>
      </c>
      <c r="C61" s="170">
        <v>2241.9899999999998</v>
      </c>
      <c r="D61" s="170">
        <v>185.98</v>
      </c>
      <c r="E61" s="170">
        <v>27.75</v>
      </c>
      <c r="F61" s="170">
        <v>144.66</v>
      </c>
      <c r="G61" s="170">
        <v>10.44</v>
      </c>
      <c r="H61" s="170">
        <v>861.36</v>
      </c>
      <c r="I61" s="170">
        <v>60.46</v>
      </c>
      <c r="J61" s="170">
        <v>800.89</v>
      </c>
      <c r="K61" s="170">
        <v>22.98</v>
      </c>
      <c r="L61" s="170">
        <v>137.66</v>
      </c>
      <c r="M61" s="170">
        <v>55.49</v>
      </c>
      <c r="N61" s="170">
        <v>795.66</v>
      </c>
      <c r="O61" s="85"/>
      <c r="P61" s="85"/>
      <c r="Q61" s="85"/>
      <c r="R61" s="85"/>
      <c r="S61" s="85"/>
      <c r="T61" s="85"/>
      <c r="U61" s="85"/>
      <c r="V61" s="85"/>
      <c r="W61" s="85"/>
      <c r="X61" s="85"/>
    </row>
    <row r="62" spans="1:24" s="71" customFormat="1" ht="11.1" customHeight="1">
      <c r="A62" s="69">
        <f>IF(B62&lt;&gt;"",COUNTA($B$20:B62),"")</f>
        <v>42</v>
      </c>
      <c r="B62" s="78" t="s">
        <v>73</v>
      </c>
      <c r="C62" s="170">
        <v>1366.17</v>
      </c>
      <c r="D62" s="170">
        <v>115.84</v>
      </c>
      <c r="E62" s="170">
        <v>11.74</v>
      </c>
      <c r="F62" s="170">
        <v>70.06</v>
      </c>
      <c r="G62" s="170">
        <v>1.31</v>
      </c>
      <c r="H62" s="170">
        <v>377.05</v>
      </c>
      <c r="I62" s="170">
        <v>0.43</v>
      </c>
      <c r="J62" s="170">
        <v>376.62</v>
      </c>
      <c r="K62" s="170">
        <v>1.1200000000000001</v>
      </c>
      <c r="L62" s="170">
        <v>9.4700000000000006</v>
      </c>
      <c r="M62" s="170">
        <v>1.86</v>
      </c>
      <c r="N62" s="170">
        <v>777.72</v>
      </c>
      <c r="O62" s="85"/>
      <c r="P62" s="85"/>
      <c r="Q62" s="85"/>
      <c r="R62" s="85"/>
      <c r="S62" s="85"/>
      <c r="T62" s="85"/>
      <c r="U62" s="85"/>
      <c r="V62" s="85"/>
      <c r="W62" s="85"/>
      <c r="X62" s="85"/>
    </row>
    <row r="63" spans="1:24" s="71" customFormat="1" ht="19.149999999999999" customHeight="1">
      <c r="A63" s="70">
        <f>IF(B63&lt;&gt;"",COUNTA($B$20:B63),"")</f>
        <v>43</v>
      </c>
      <c r="B63" s="80" t="s">
        <v>74</v>
      </c>
      <c r="C63" s="171">
        <v>3396.59</v>
      </c>
      <c r="D63" s="171">
        <v>560.6</v>
      </c>
      <c r="E63" s="171">
        <v>209.24</v>
      </c>
      <c r="F63" s="171">
        <v>275.52999999999997</v>
      </c>
      <c r="G63" s="171">
        <v>56.36</v>
      </c>
      <c r="H63" s="171">
        <v>1663.93</v>
      </c>
      <c r="I63" s="171">
        <v>838.77</v>
      </c>
      <c r="J63" s="171">
        <v>825.16</v>
      </c>
      <c r="K63" s="171">
        <v>67.87</v>
      </c>
      <c r="L63" s="171">
        <v>335.74</v>
      </c>
      <c r="M63" s="171">
        <v>176.41</v>
      </c>
      <c r="N63" s="171">
        <v>50.93</v>
      </c>
      <c r="O63" s="85"/>
      <c r="P63" s="85"/>
      <c r="Q63" s="85"/>
      <c r="R63" s="85"/>
      <c r="S63" s="85"/>
      <c r="T63" s="85"/>
      <c r="U63" s="85"/>
      <c r="V63" s="85"/>
      <c r="W63" s="85"/>
      <c r="X63" s="85"/>
    </row>
    <row r="64" spans="1:24" s="71" customFormat="1" ht="21.6" customHeight="1">
      <c r="A64" s="69">
        <f>IF(B64&lt;&gt;"",COUNTA($B$20:B64),"")</f>
        <v>44</v>
      </c>
      <c r="B64" s="79" t="s">
        <v>75</v>
      </c>
      <c r="C64" s="170">
        <v>933.22</v>
      </c>
      <c r="D64" s="170">
        <v>59.82</v>
      </c>
      <c r="E64" s="170">
        <v>85.71</v>
      </c>
      <c r="F64" s="170">
        <v>248.74</v>
      </c>
      <c r="G64" s="170">
        <v>25.47</v>
      </c>
      <c r="H64" s="170">
        <v>32</v>
      </c>
      <c r="I64" s="170">
        <v>0.06</v>
      </c>
      <c r="J64" s="170">
        <v>31.94</v>
      </c>
      <c r="K64" s="170">
        <v>49.77</v>
      </c>
      <c r="L64" s="170">
        <v>149.83000000000001</v>
      </c>
      <c r="M64" s="170">
        <v>281.88</v>
      </c>
      <c r="N64" s="170" t="s">
        <v>8</v>
      </c>
      <c r="O64" s="85"/>
      <c r="P64" s="85"/>
      <c r="Q64" s="85"/>
      <c r="R64" s="85"/>
      <c r="S64" s="85"/>
      <c r="T64" s="85"/>
      <c r="U64" s="85"/>
      <c r="V64" s="85"/>
      <c r="W64" s="85"/>
      <c r="X64" s="85"/>
    </row>
    <row r="65" spans="1:24" s="71" customFormat="1" ht="11.1" customHeight="1">
      <c r="A65" s="69">
        <f>IF(B65&lt;&gt;"",COUNTA($B$20:B65),"")</f>
        <v>45</v>
      </c>
      <c r="B65" s="78" t="s">
        <v>76</v>
      </c>
      <c r="C65" s="170">
        <v>564.72</v>
      </c>
      <c r="D65" s="170">
        <v>35.94</v>
      </c>
      <c r="E65" s="170">
        <v>37.9</v>
      </c>
      <c r="F65" s="170">
        <v>238.97</v>
      </c>
      <c r="G65" s="170">
        <v>24.55</v>
      </c>
      <c r="H65" s="170">
        <v>28.33</v>
      </c>
      <c r="I65" s="170" t="s">
        <v>8</v>
      </c>
      <c r="J65" s="170">
        <v>28.33</v>
      </c>
      <c r="K65" s="170">
        <v>48.06</v>
      </c>
      <c r="L65" s="170">
        <v>136.04</v>
      </c>
      <c r="M65" s="170">
        <v>14.94</v>
      </c>
      <c r="N65" s="170" t="s">
        <v>8</v>
      </c>
      <c r="O65" s="85"/>
      <c r="P65" s="85"/>
      <c r="Q65" s="85"/>
      <c r="R65" s="85"/>
      <c r="S65" s="85"/>
      <c r="T65" s="85"/>
      <c r="U65" s="85"/>
      <c r="V65" s="85"/>
      <c r="W65" s="85"/>
      <c r="X65" s="85"/>
    </row>
    <row r="66" spans="1:24" s="71" customFormat="1" ht="11.1" customHeight="1">
      <c r="A66" s="69">
        <f>IF(B66&lt;&gt;"",COUNTA($B$20:B66),"")</f>
        <v>46</v>
      </c>
      <c r="B66" s="78" t="s">
        <v>77</v>
      </c>
      <c r="C66" s="170">
        <v>1.25</v>
      </c>
      <c r="D66" s="170" t="s">
        <v>8</v>
      </c>
      <c r="E66" s="170" t="s">
        <v>8</v>
      </c>
      <c r="F66" s="170" t="s">
        <v>8</v>
      </c>
      <c r="G66" s="170" t="s">
        <v>8</v>
      </c>
      <c r="H66" s="170" t="s">
        <v>8</v>
      </c>
      <c r="I66" s="170" t="s">
        <v>8</v>
      </c>
      <c r="J66" s="170" t="s">
        <v>8</v>
      </c>
      <c r="K66" s="170" t="s">
        <v>8</v>
      </c>
      <c r="L66" s="170">
        <v>0.01</v>
      </c>
      <c r="M66" s="170" t="s">
        <v>8</v>
      </c>
      <c r="N66" s="170">
        <v>1.24</v>
      </c>
      <c r="O66" s="85"/>
      <c r="P66" s="85"/>
      <c r="Q66" s="85"/>
      <c r="R66" s="85"/>
      <c r="S66" s="85"/>
      <c r="T66" s="85"/>
      <c r="U66" s="85"/>
      <c r="V66" s="85"/>
      <c r="W66" s="85"/>
      <c r="X66" s="85"/>
    </row>
    <row r="67" spans="1:24" s="71" customFormat="1" ht="11.1" customHeight="1">
      <c r="A67" s="69">
        <f>IF(B67&lt;&gt;"",COUNTA($B$20:B67),"")</f>
        <v>47</v>
      </c>
      <c r="B67" s="78" t="s">
        <v>78</v>
      </c>
      <c r="C67" s="170">
        <v>66.75</v>
      </c>
      <c r="D67" s="170">
        <v>1.53</v>
      </c>
      <c r="E67" s="170">
        <v>1.29</v>
      </c>
      <c r="F67" s="170">
        <v>16.43</v>
      </c>
      <c r="G67" s="170">
        <v>5.29</v>
      </c>
      <c r="H67" s="170">
        <v>1.43</v>
      </c>
      <c r="I67" s="170">
        <v>0.1</v>
      </c>
      <c r="J67" s="170">
        <v>1.33</v>
      </c>
      <c r="K67" s="170">
        <v>0.46</v>
      </c>
      <c r="L67" s="170">
        <v>10.93</v>
      </c>
      <c r="M67" s="170">
        <v>0.21</v>
      </c>
      <c r="N67" s="170">
        <v>29.17</v>
      </c>
      <c r="O67" s="85"/>
      <c r="P67" s="85"/>
      <c r="Q67" s="85"/>
      <c r="R67" s="85"/>
      <c r="S67" s="85"/>
      <c r="T67" s="85"/>
      <c r="U67" s="85"/>
      <c r="V67" s="85"/>
      <c r="W67" s="85"/>
      <c r="X67" s="85"/>
    </row>
    <row r="68" spans="1:24" s="71" customFormat="1" ht="11.1" customHeight="1">
      <c r="A68" s="69">
        <f>IF(B68&lt;&gt;"",COUNTA($B$20:B68),"")</f>
        <v>48</v>
      </c>
      <c r="B68" s="78" t="s">
        <v>73</v>
      </c>
      <c r="C68" s="170">
        <v>13.7</v>
      </c>
      <c r="D68" s="170" t="s">
        <v>8</v>
      </c>
      <c r="E68" s="170">
        <v>3.77</v>
      </c>
      <c r="F68" s="170">
        <v>1.23</v>
      </c>
      <c r="G68" s="170">
        <v>1.63</v>
      </c>
      <c r="H68" s="170">
        <v>7.0000000000000007E-2</v>
      </c>
      <c r="I68" s="170" t="s">
        <v>8</v>
      </c>
      <c r="J68" s="170">
        <v>7.0000000000000007E-2</v>
      </c>
      <c r="K68" s="170" t="s">
        <v>8</v>
      </c>
      <c r="L68" s="170">
        <v>0.02</v>
      </c>
      <c r="M68" s="170" t="s">
        <v>8</v>
      </c>
      <c r="N68" s="170">
        <v>6.98</v>
      </c>
      <c r="O68" s="85"/>
      <c r="P68" s="85"/>
      <c r="Q68" s="85"/>
      <c r="R68" s="85"/>
      <c r="S68" s="85"/>
      <c r="T68" s="85"/>
      <c r="U68" s="85"/>
      <c r="V68" s="85"/>
      <c r="W68" s="85"/>
      <c r="X68" s="85"/>
    </row>
    <row r="69" spans="1:24" s="71" customFormat="1" ht="19.149999999999999" customHeight="1">
      <c r="A69" s="70">
        <f>IF(B69&lt;&gt;"",COUNTA($B$20:B69),"")</f>
        <v>49</v>
      </c>
      <c r="B69" s="80" t="s">
        <v>79</v>
      </c>
      <c r="C69" s="171">
        <v>987.51</v>
      </c>
      <c r="D69" s="171">
        <v>61.35</v>
      </c>
      <c r="E69" s="171">
        <v>83.23</v>
      </c>
      <c r="F69" s="171">
        <v>263.94</v>
      </c>
      <c r="G69" s="171">
        <v>29.13</v>
      </c>
      <c r="H69" s="171">
        <v>33.36</v>
      </c>
      <c r="I69" s="171">
        <v>0.16</v>
      </c>
      <c r="J69" s="171">
        <v>33.200000000000003</v>
      </c>
      <c r="K69" s="171">
        <v>50.23</v>
      </c>
      <c r="L69" s="171">
        <v>160.74</v>
      </c>
      <c r="M69" s="171">
        <v>282.08999999999997</v>
      </c>
      <c r="N69" s="171">
        <v>23.43</v>
      </c>
      <c r="O69" s="85"/>
      <c r="P69" s="85"/>
      <c r="Q69" s="85"/>
      <c r="R69" s="85"/>
      <c r="S69" s="85"/>
      <c r="T69" s="85"/>
      <c r="U69" s="85"/>
      <c r="V69" s="85"/>
      <c r="W69" s="85"/>
      <c r="X69" s="85"/>
    </row>
    <row r="70" spans="1:24" s="71" customFormat="1" ht="19.149999999999999" customHeight="1">
      <c r="A70" s="70">
        <f>IF(B70&lt;&gt;"",COUNTA($B$20:B70),"")</f>
        <v>50</v>
      </c>
      <c r="B70" s="80" t="s">
        <v>80</v>
      </c>
      <c r="C70" s="171">
        <v>4384.1099999999997</v>
      </c>
      <c r="D70" s="171">
        <v>621.95000000000005</v>
      </c>
      <c r="E70" s="171">
        <v>292.47000000000003</v>
      </c>
      <c r="F70" s="171">
        <v>539.47</v>
      </c>
      <c r="G70" s="171">
        <v>85.49</v>
      </c>
      <c r="H70" s="171">
        <v>1697.29</v>
      </c>
      <c r="I70" s="171">
        <v>838.92</v>
      </c>
      <c r="J70" s="171">
        <v>858.36</v>
      </c>
      <c r="K70" s="171">
        <v>118.11</v>
      </c>
      <c r="L70" s="171">
        <v>496.48</v>
      </c>
      <c r="M70" s="171">
        <v>458.5</v>
      </c>
      <c r="N70" s="171">
        <v>74.36</v>
      </c>
      <c r="O70" s="85"/>
      <c r="P70" s="85"/>
      <c r="Q70" s="85"/>
      <c r="R70" s="85"/>
      <c r="S70" s="85"/>
      <c r="T70" s="85"/>
      <c r="U70" s="85"/>
      <c r="V70" s="85"/>
      <c r="W70" s="85"/>
      <c r="X70" s="85"/>
    </row>
    <row r="71" spans="1:24" s="71" customFormat="1" ht="11.1" customHeight="1">
      <c r="A71" s="69">
        <f>IF(B71&lt;&gt;"",COUNTA($B$20:B71),"")</f>
        <v>51</v>
      </c>
      <c r="B71" s="78" t="s">
        <v>81</v>
      </c>
      <c r="C71" s="170">
        <v>1077.69</v>
      </c>
      <c r="D71" s="170" t="s">
        <v>8</v>
      </c>
      <c r="E71" s="170" t="s">
        <v>8</v>
      </c>
      <c r="F71" s="170" t="s">
        <v>8</v>
      </c>
      <c r="G71" s="170" t="s">
        <v>8</v>
      </c>
      <c r="H71" s="170" t="s">
        <v>8</v>
      </c>
      <c r="I71" s="170" t="s">
        <v>8</v>
      </c>
      <c r="J71" s="170" t="s">
        <v>8</v>
      </c>
      <c r="K71" s="170" t="s">
        <v>8</v>
      </c>
      <c r="L71" s="170" t="s">
        <v>8</v>
      </c>
      <c r="M71" s="170" t="s">
        <v>8</v>
      </c>
      <c r="N71" s="170">
        <v>1077.69</v>
      </c>
      <c r="O71" s="85"/>
      <c r="P71" s="85"/>
      <c r="Q71" s="85"/>
      <c r="R71" s="85"/>
      <c r="S71" s="85"/>
      <c r="T71" s="85"/>
      <c r="U71" s="85"/>
      <c r="V71" s="85"/>
      <c r="W71" s="85"/>
      <c r="X71" s="85"/>
    </row>
    <row r="72" spans="1:24" s="71" customFormat="1" ht="11.1" customHeight="1">
      <c r="A72" s="69">
        <f>IF(B72&lt;&gt;"",COUNTA($B$20:B72),"")</f>
        <v>52</v>
      </c>
      <c r="B72" s="78" t="s">
        <v>82</v>
      </c>
      <c r="C72" s="170">
        <v>389.94</v>
      </c>
      <c r="D72" s="170" t="s">
        <v>8</v>
      </c>
      <c r="E72" s="170" t="s">
        <v>8</v>
      </c>
      <c r="F72" s="170" t="s">
        <v>8</v>
      </c>
      <c r="G72" s="170" t="s">
        <v>8</v>
      </c>
      <c r="H72" s="170" t="s">
        <v>8</v>
      </c>
      <c r="I72" s="170" t="s">
        <v>8</v>
      </c>
      <c r="J72" s="170" t="s">
        <v>8</v>
      </c>
      <c r="K72" s="170" t="s">
        <v>8</v>
      </c>
      <c r="L72" s="170" t="s">
        <v>8</v>
      </c>
      <c r="M72" s="170" t="s">
        <v>8</v>
      </c>
      <c r="N72" s="170">
        <v>389.94</v>
      </c>
      <c r="O72" s="85"/>
      <c r="P72" s="85"/>
      <c r="Q72" s="85"/>
      <c r="R72" s="85"/>
      <c r="S72" s="85"/>
      <c r="T72" s="85"/>
      <c r="U72" s="85"/>
      <c r="V72" s="85"/>
      <c r="W72" s="85"/>
      <c r="X72" s="85"/>
    </row>
    <row r="73" spans="1:24" s="71" customFormat="1" ht="11.1" customHeight="1">
      <c r="A73" s="69">
        <f>IF(B73&lt;&gt;"",COUNTA($B$20:B73),"")</f>
        <v>53</v>
      </c>
      <c r="B73" s="78" t="s">
        <v>98</v>
      </c>
      <c r="C73" s="170">
        <v>477.01</v>
      </c>
      <c r="D73" s="170" t="s">
        <v>8</v>
      </c>
      <c r="E73" s="170" t="s">
        <v>8</v>
      </c>
      <c r="F73" s="170" t="s">
        <v>8</v>
      </c>
      <c r="G73" s="170" t="s">
        <v>8</v>
      </c>
      <c r="H73" s="170" t="s">
        <v>8</v>
      </c>
      <c r="I73" s="170" t="s">
        <v>8</v>
      </c>
      <c r="J73" s="170" t="s">
        <v>8</v>
      </c>
      <c r="K73" s="170" t="s">
        <v>8</v>
      </c>
      <c r="L73" s="170" t="s">
        <v>8</v>
      </c>
      <c r="M73" s="170" t="s">
        <v>8</v>
      </c>
      <c r="N73" s="170">
        <v>477.01</v>
      </c>
      <c r="O73" s="85"/>
      <c r="P73" s="85"/>
      <c r="Q73" s="85"/>
      <c r="R73" s="85"/>
      <c r="S73" s="85"/>
      <c r="T73" s="85"/>
      <c r="U73" s="85"/>
      <c r="V73" s="85"/>
      <c r="W73" s="85"/>
      <c r="X73" s="85"/>
    </row>
    <row r="74" spans="1:24" s="71" customFormat="1" ht="11.1" customHeight="1">
      <c r="A74" s="69">
        <f>IF(B74&lt;&gt;"",COUNTA($B$20:B74),"")</f>
        <v>54</v>
      </c>
      <c r="B74" s="78" t="s">
        <v>99</v>
      </c>
      <c r="C74" s="170">
        <v>140.61000000000001</v>
      </c>
      <c r="D74" s="170" t="s">
        <v>8</v>
      </c>
      <c r="E74" s="170" t="s">
        <v>8</v>
      </c>
      <c r="F74" s="170" t="s">
        <v>8</v>
      </c>
      <c r="G74" s="170" t="s">
        <v>8</v>
      </c>
      <c r="H74" s="170" t="s">
        <v>8</v>
      </c>
      <c r="I74" s="170" t="s">
        <v>8</v>
      </c>
      <c r="J74" s="170" t="s">
        <v>8</v>
      </c>
      <c r="K74" s="170" t="s">
        <v>8</v>
      </c>
      <c r="L74" s="170" t="s">
        <v>8</v>
      </c>
      <c r="M74" s="170" t="s">
        <v>8</v>
      </c>
      <c r="N74" s="170">
        <v>140.61000000000001</v>
      </c>
      <c r="O74" s="85"/>
      <c r="P74" s="85"/>
      <c r="Q74" s="85"/>
      <c r="R74" s="85"/>
      <c r="S74" s="85"/>
      <c r="T74" s="85"/>
      <c r="U74" s="85"/>
      <c r="V74" s="85"/>
      <c r="W74" s="85"/>
      <c r="X74" s="85"/>
    </row>
    <row r="75" spans="1:24" s="71" customFormat="1" ht="11.1" customHeight="1">
      <c r="A75" s="69">
        <f>IF(B75&lt;&gt;"",COUNTA($B$20:B75),"")</f>
        <v>55</v>
      </c>
      <c r="B75" s="78" t="s">
        <v>26</v>
      </c>
      <c r="C75" s="170">
        <v>600.45000000000005</v>
      </c>
      <c r="D75" s="170" t="s">
        <v>8</v>
      </c>
      <c r="E75" s="170" t="s">
        <v>8</v>
      </c>
      <c r="F75" s="170" t="s">
        <v>8</v>
      </c>
      <c r="G75" s="170" t="s">
        <v>8</v>
      </c>
      <c r="H75" s="170" t="s">
        <v>8</v>
      </c>
      <c r="I75" s="170" t="s">
        <v>8</v>
      </c>
      <c r="J75" s="170" t="s">
        <v>8</v>
      </c>
      <c r="K75" s="170" t="s">
        <v>8</v>
      </c>
      <c r="L75" s="170" t="s">
        <v>8</v>
      </c>
      <c r="M75" s="170" t="s">
        <v>8</v>
      </c>
      <c r="N75" s="170">
        <v>600.45000000000005</v>
      </c>
      <c r="O75" s="85"/>
      <c r="P75" s="85"/>
      <c r="Q75" s="85"/>
      <c r="R75" s="85"/>
      <c r="S75" s="85"/>
      <c r="T75" s="85"/>
      <c r="U75" s="85"/>
      <c r="V75" s="85"/>
      <c r="W75" s="85"/>
      <c r="X75" s="85"/>
    </row>
    <row r="76" spans="1:24" s="71" customFormat="1" ht="21.6" customHeight="1">
      <c r="A76" s="69">
        <f>IF(B76&lt;&gt;"",COUNTA($B$20:B76),"")</f>
        <v>56</v>
      </c>
      <c r="B76" s="79" t="s">
        <v>83</v>
      </c>
      <c r="C76" s="170">
        <v>248.42</v>
      </c>
      <c r="D76" s="170" t="s">
        <v>8</v>
      </c>
      <c r="E76" s="170" t="s">
        <v>8</v>
      </c>
      <c r="F76" s="170" t="s">
        <v>8</v>
      </c>
      <c r="G76" s="170" t="s">
        <v>8</v>
      </c>
      <c r="H76" s="170" t="s">
        <v>8</v>
      </c>
      <c r="I76" s="170" t="s">
        <v>8</v>
      </c>
      <c r="J76" s="170" t="s">
        <v>8</v>
      </c>
      <c r="K76" s="170" t="s">
        <v>8</v>
      </c>
      <c r="L76" s="170" t="s">
        <v>8</v>
      </c>
      <c r="M76" s="170" t="s">
        <v>8</v>
      </c>
      <c r="N76" s="170">
        <v>248.42</v>
      </c>
      <c r="O76" s="85"/>
      <c r="P76" s="85"/>
      <c r="Q76" s="85"/>
      <c r="R76" s="85"/>
      <c r="S76" s="85"/>
      <c r="T76" s="85"/>
      <c r="U76" s="85"/>
      <c r="V76" s="85"/>
      <c r="W76" s="85"/>
      <c r="X76" s="85"/>
    </row>
    <row r="77" spans="1:24" s="71" customFormat="1" ht="21.6" customHeight="1">
      <c r="A77" s="69">
        <f>IF(B77&lt;&gt;"",COUNTA($B$20:B77),"")</f>
        <v>57</v>
      </c>
      <c r="B77" s="79" t="s">
        <v>84</v>
      </c>
      <c r="C77" s="170">
        <v>744.43</v>
      </c>
      <c r="D77" s="170">
        <v>1.41</v>
      </c>
      <c r="E77" s="170">
        <v>1.32</v>
      </c>
      <c r="F77" s="170">
        <v>20.28</v>
      </c>
      <c r="G77" s="170">
        <v>3.5</v>
      </c>
      <c r="H77" s="170">
        <v>666.6</v>
      </c>
      <c r="I77" s="170">
        <v>329.93</v>
      </c>
      <c r="J77" s="170">
        <v>336.67</v>
      </c>
      <c r="K77" s="170">
        <v>5.56</v>
      </c>
      <c r="L77" s="170">
        <v>34.479999999999997</v>
      </c>
      <c r="M77" s="170">
        <v>11.28</v>
      </c>
      <c r="N77" s="170" t="s">
        <v>8</v>
      </c>
      <c r="O77" s="85"/>
      <c r="P77" s="85"/>
      <c r="Q77" s="85"/>
      <c r="R77" s="85"/>
      <c r="S77" s="85"/>
      <c r="T77" s="85"/>
      <c r="U77" s="85"/>
      <c r="V77" s="85"/>
      <c r="W77" s="85"/>
      <c r="X77" s="85"/>
    </row>
    <row r="78" spans="1:24" s="71" customFormat="1" ht="21.6" customHeight="1">
      <c r="A78" s="69">
        <f>IF(B78&lt;&gt;"",COUNTA($B$20:B78),"")</f>
        <v>58</v>
      </c>
      <c r="B78" s="79" t="s">
        <v>85</v>
      </c>
      <c r="C78" s="170">
        <v>87.76</v>
      </c>
      <c r="D78" s="170">
        <v>1.35</v>
      </c>
      <c r="E78" s="170">
        <v>0.02</v>
      </c>
      <c r="F78" s="170">
        <v>2.76</v>
      </c>
      <c r="G78" s="170">
        <v>0.18</v>
      </c>
      <c r="H78" s="170">
        <v>81.349999999999994</v>
      </c>
      <c r="I78" s="170">
        <v>79.459999999999994</v>
      </c>
      <c r="J78" s="170">
        <v>1.89</v>
      </c>
      <c r="K78" s="170" t="s">
        <v>8</v>
      </c>
      <c r="L78" s="170">
        <v>0.19</v>
      </c>
      <c r="M78" s="170">
        <v>1.9</v>
      </c>
      <c r="N78" s="170" t="s">
        <v>8</v>
      </c>
      <c r="O78" s="85"/>
      <c r="P78" s="85"/>
      <c r="Q78" s="85"/>
      <c r="R78" s="85"/>
      <c r="S78" s="85"/>
      <c r="T78" s="85"/>
      <c r="U78" s="85"/>
      <c r="V78" s="85"/>
      <c r="W78" s="85"/>
      <c r="X78" s="85"/>
    </row>
    <row r="79" spans="1:24" s="71" customFormat="1" ht="11.1" customHeight="1">
      <c r="A79" s="69">
        <f>IF(B79&lt;&gt;"",COUNTA($B$20:B79),"")</f>
        <v>59</v>
      </c>
      <c r="B79" s="78" t="s">
        <v>86</v>
      </c>
      <c r="C79" s="170">
        <v>145.63999999999999</v>
      </c>
      <c r="D79" s="170">
        <v>3.63</v>
      </c>
      <c r="E79" s="170">
        <v>46.86</v>
      </c>
      <c r="F79" s="170">
        <v>2.02</v>
      </c>
      <c r="G79" s="170">
        <v>7.53</v>
      </c>
      <c r="H79" s="170">
        <v>5.16</v>
      </c>
      <c r="I79" s="170">
        <v>0.08</v>
      </c>
      <c r="J79" s="170">
        <v>5.09</v>
      </c>
      <c r="K79" s="170">
        <v>6.91</v>
      </c>
      <c r="L79" s="170">
        <v>26.85</v>
      </c>
      <c r="M79" s="170">
        <v>46.69</v>
      </c>
      <c r="N79" s="170" t="s">
        <v>8</v>
      </c>
      <c r="O79" s="85"/>
      <c r="P79" s="85"/>
      <c r="Q79" s="85"/>
      <c r="R79" s="85"/>
      <c r="S79" s="85"/>
      <c r="T79" s="85"/>
      <c r="U79" s="85"/>
      <c r="V79" s="85"/>
      <c r="W79" s="85"/>
      <c r="X79" s="85"/>
    </row>
    <row r="80" spans="1:24" s="71" customFormat="1" ht="11.1" customHeight="1">
      <c r="A80" s="69">
        <f>IF(B80&lt;&gt;"",COUNTA($B$20:B80),"")</f>
        <v>60</v>
      </c>
      <c r="B80" s="78" t="s">
        <v>87</v>
      </c>
      <c r="C80" s="170">
        <v>1880.3</v>
      </c>
      <c r="D80" s="170">
        <v>202.6</v>
      </c>
      <c r="E80" s="170">
        <v>52.61</v>
      </c>
      <c r="F80" s="170">
        <v>76.540000000000006</v>
      </c>
      <c r="G80" s="170">
        <v>6.27</v>
      </c>
      <c r="H80" s="170">
        <v>627.19000000000005</v>
      </c>
      <c r="I80" s="170">
        <v>233.97</v>
      </c>
      <c r="J80" s="170">
        <v>393.22</v>
      </c>
      <c r="K80" s="170">
        <v>4.45</v>
      </c>
      <c r="L80" s="170">
        <v>26.9</v>
      </c>
      <c r="M80" s="170">
        <v>67.819999999999993</v>
      </c>
      <c r="N80" s="170">
        <v>815.91</v>
      </c>
      <c r="O80" s="85"/>
      <c r="P80" s="85"/>
      <c r="Q80" s="85"/>
      <c r="R80" s="85"/>
      <c r="S80" s="85"/>
      <c r="T80" s="85"/>
      <c r="U80" s="85"/>
      <c r="V80" s="85"/>
      <c r="W80" s="85"/>
      <c r="X80" s="85"/>
    </row>
    <row r="81" spans="1:24" s="71" customFormat="1" ht="11.1" customHeight="1">
      <c r="A81" s="69">
        <f>IF(B81&lt;&gt;"",COUNTA($B$20:B81),"")</f>
        <v>61</v>
      </c>
      <c r="B81" s="78" t="s">
        <v>73</v>
      </c>
      <c r="C81" s="170">
        <v>1366.17</v>
      </c>
      <c r="D81" s="170">
        <v>115.84</v>
      </c>
      <c r="E81" s="170">
        <v>11.74</v>
      </c>
      <c r="F81" s="170">
        <v>70.06</v>
      </c>
      <c r="G81" s="170">
        <v>1.31</v>
      </c>
      <c r="H81" s="170">
        <v>377.05</v>
      </c>
      <c r="I81" s="170">
        <v>0.43</v>
      </c>
      <c r="J81" s="170">
        <v>376.62</v>
      </c>
      <c r="K81" s="170">
        <v>1.1200000000000001</v>
      </c>
      <c r="L81" s="170">
        <v>9.4700000000000006</v>
      </c>
      <c r="M81" s="170">
        <v>1.86</v>
      </c>
      <c r="N81" s="170">
        <v>777.72</v>
      </c>
      <c r="O81" s="85"/>
      <c r="P81" s="85"/>
      <c r="Q81" s="85"/>
      <c r="R81" s="85"/>
      <c r="S81" s="85"/>
      <c r="T81" s="85"/>
      <c r="U81" s="85"/>
      <c r="V81" s="85"/>
      <c r="W81" s="85"/>
      <c r="X81" s="85"/>
    </row>
    <row r="82" spans="1:24" s="71" customFormat="1" ht="19.149999999999999" customHeight="1">
      <c r="A82" s="70">
        <f>IF(B82&lt;&gt;"",COUNTA($B$20:B82),"")</f>
        <v>62</v>
      </c>
      <c r="B82" s="80" t="s">
        <v>88</v>
      </c>
      <c r="C82" s="171">
        <v>3418.51</v>
      </c>
      <c r="D82" s="171">
        <v>93.15</v>
      </c>
      <c r="E82" s="171">
        <v>89.07</v>
      </c>
      <c r="F82" s="171">
        <v>31.54</v>
      </c>
      <c r="G82" s="171">
        <v>16.18</v>
      </c>
      <c r="H82" s="171">
        <v>1003.25</v>
      </c>
      <c r="I82" s="171">
        <v>643</v>
      </c>
      <c r="J82" s="171">
        <v>360.25</v>
      </c>
      <c r="K82" s="171">
        <v>15.79</v>
      </c>
      <c r="L82" s="171">
        <v>78.959999999999994</v>
      </c>
      <c r="M82" s="171">
        <v>125.83</v>
      </c>
      <c r="N82" s="171">
        <v>1964.75</v>
      </c>
      <c r="O82" s="85"/>
      <c r="P82" s="85"/>
      <c r="Q82" s="85"/>
      <c r="R82" s="85"/>
      <c r="S82" s="85"/>
      <c r="T82" s="85"/>
      <c r="U82" s="85"/>
      <c r="V82" s="85"/>
      <c r="W82" s="85"/>
      <c r="X82" s="85"/>
    </row>
    <row r="83" spans="1:24" s="87" customFormat="1" ht="11.1" customHeight="1">
      <c r="A83" s="69">
        <f>IF(B83&lt;&gt;"",COUNTA($B$20:B83),"")</f>
        <v>63</v>
      </c>
      <c r="B83" s="78" t="s">
        <v>89</v>
      </c>
      <c r="C83" s="170">
        <v>599.41999999999996</v>
      </c>
      <c r="D83" s="170">
        <v>1.63</v>
      </c>
      <c r="E83" s="170">
        <v>28.43</v>
      </c>
      <c r="F83" s="170">
        <v>182.66</v>
      </c>
      <c r="G83" s="170">
        <v>8.27</v>
      </c>
      <c r="H83" s="170">
        <v>5.34</v>
      </c>
      <c r="I83" s="170">
        <v>0.04</v>
      </c>
      <c r="J83" s="170">
        <v>5.3</v>
      </c>
      <c r="K83" s="170">
        <v>13.73</v>
      </c>
      <c r="L83" s="170">
        <v>99.72</v>
      </c>
      <c r="M83" s="170">
        <v>111.73</v>
      </c>
      <c r="N83" s="170">
        <v>147.91999999999999</v>
      </c>
      <c r="O83" s="86"/>
      <c r="P83" s="86"/>
      <c r="Q83" s="86"/>
      <c r="R83" s="86"/>
      <c r="S83" s="86"/>
      <c r="T83" s="86"/>
      <c r="U83" s="86"/>
      <c r="V83" s="86"/>
      <c r="W83" s="86"/>
      <c r="X83" s="86"/>
    </row>
    <row r="84" spans="1:24" s="87" customFormat="1" ht="11.1" customHeight="1">
      <c r="A84" s="69">
        <f>IF(B84&lt;&gt;"",COUNTA($B$20:B84),"")</f>
        <v>64</v>
      </c>
      <c r="B84" s="78" t="s">
        <v>90</v>
      </c>
      <c r="C84" s="170">
        <v>5.74</v>
      </c>
      <c r="D84" s="170" t="s">
        <v>8</v>
      </c>
      <c r="E84" s="170" t="s">
        <v>8</v>
      </c>
      <c r="F84" s="170" t="s">
        <v>8</v>
      </c>
      <c r="G84" s="170" t="s">
        <v>8</v>
      </c>
      <c r="H84" s="170" t="s">
        <v>8</v>
      </c>
      <c r="I84" s="170" t="s">
        <v>8</v>
      </c>
      <c r="J84" s="170" t="s">
        <v>8</v>
      </c>
      <c r="K84" s="170" t="s">
        <v>8</v>
      </c>
      <c r="L84" s="170" t="s">
        <v>8</v>
      </c>
      <c r="M84" s="170" t="s">
        <v>8</v>
      </c>
      <c r="N84" s="170">
        <v>5.74</v>
      </c>
      <c r="O84" s="86"/>
      <c r="P84" s="86"/>
      <c r="Q84" s="86"/>
      <c r="R84" s="86"/>
      <c r="S84" s="86"/>
      <c r="T84" s="86"/>
      <c r="U84" s="86"/>
      <c r="V84" s="86"/>
      <c r="W84" s="86"/>
      <c r="X84" s="86"/>
    </row>
    <row r="85" spans="1:24" s="87" customFormat="1" ht="11.1" customHeight="1">
      <c r="A85" s="69">
        <f>IF(B85&lt;&gt;"",COUNTA($B$20:B85),"")</f>
        <v>65</v>
      </c>
      <c r="B85" s="78" t="s">
        <v>91</v>
      </c>
      <c r="C85" s="170">
        <v>287.83</v>
      </c>
      <c r="D85" s="170">
        <v>22.44</v>
      </c>
      <c r="E85" s="170">
        <v>5.83</v>
      </c>
      <c r="F85" s="170">
        <v>10.87</v>
      </c>
      <c r="G85" s="170">
        <v>3.97</v>
      </c>
      <c r="H85" s="170">
        <v>2.64</v>
      </c>
      <c r="I85" s="170">
        <v>0.05</v>
      </c>
      <c r="J85" s="170">
        <v>2.6</v>
      </c>
      <c r="K85" s="170">
        <v>0.55000000000000004</v>
      </c>
      <c r="L85" s="170">
        <v>58.81</v>
      </c>
      <c r="M85" s="170">
        <v>178.61</v>
      </c>
      <c r="N85" s="170">
        <v>4.1100000000000003</v>
      </c>
      <c r="O85" s="86"/>
      <c r="P85" s="86"/>
      <c r="Q85" s="86"/>
      <c r="R85" s="86"/>
      <c r="S85" s="86"/>
      <c r="T85" s="86"/>
      <c r="U85" s="86"/>
      <c r="V85" s="86"/>
      <c r="W85" s="86"/>
      <c r="X85" s="86"/>
    </row>
    <row r="86" spans="1:24" s="87" customFormat="1" ht="11.1" customHeight="1">
      <c r="A86" s="69">
        <f>IF(B86&lt;&gt;"",COUNTA($B$20:B86),"")</f>
        <v>66</v>
      </c>
      <c r="B86" s="78" t="s">
        <v>73</v>
      </c>
      <c r="C86" s="170">
        <v>13.7</v>
      </c>
      <c r="D86" s="170" t="s">
        <v>8</v>
      </c>
      <c r="E86" s="170">
        <v>3.77</v>
      </c>
      <c r="F86" s="170">
        <v>1.23</v>
      </c>
      <c r="G86" s="170">
        <v>1.63</v>
      </c>
      <c r="H86" s="170">
        <v>7.0000000000000007E-2</v>
      </c>
      <c r="I86" s="170" t="s">
        <v>8</v>
      </c>
      <c r="J86" s="170">
        <v>7.0000000000000007E-2</v>
      </c>
      <c r="K86" s="170" t="s">
        <v>8</v>
      </c>
      <c r="L86" s="170">
        <v>0.02</v>
      </c>
      <c r="M86" s="170" t="s">
        <v>8</v>
      </c>
      <c r="N86" s="170">
        <v>6.98</v>
      </c>
      <c r="O86" s="86"/>
      <c r="P86" s="86"/>
      <c r="Q86" s="86"/>
      <c r="R86" s="86"/>
      <c r="S86" s="86"/>
      <c r="T86" s="86"/>
      <c r="U86" s="86"/>
      <c r="V86" s="86"/>
      <c r="W86" s="86"/>
      <c r="X86" s="86"/>
    </row>
    <row r="87" spans="1:24" s="71" customFormat="1" ht="19.149999999999999" customHeight="1">
      <c r="A87" s="70">
        <f>IF(B87&lt;&gt;"",COUNTA($B$20:B87),"")</f>
        <v>67</v>
      </c>
      <c r="B87" s="80" t="s">
        <v>92</v>
      </c>
      <c r="C87" s="171">
        <v>879.3</v>
      </c>
      <c r="D87" s="171">
        <v>24.07</v>
      </c>
      <c r="E87" s="171">
        <v>30.5</v>
      </c>
      <c r="F87" s="171">
        <v>192.3</v>
      </c>
      <c r="G87" s="171">
        <v>10.61</v>
      </c>
      <c r="H87" s="171">
        <v>7.91</v>
      </c>
      <c r="I87" s="171">
        <v>0.08</v>
      </c>
      <c r="J87" s="171">
        <v>7.83</v>
      </c>
      <c r="K87" s="171">
        <v>14.27</v>
      </c>
      <c r="L87" s="171">
        <v>158.5</v>
      </c>
      <c r="M87" s="171">
        <v>290.35000000000002</v>
      </c>
      <c r="N87" s="171">
        <v>150.79</v>
      </c>
      <c r="O87" s="85"/>
      <c r="P87" s="85"/>
      <c r="Q87" s="85"/>
      <c r="R87" s="85"/>
      <c r="S87" s="85"/>
      <c r="T87" s="85"/>
      <c r="U87" s="85"/>
      <c r="V87" s="85"/>
      <c r="W87" s="85"/>
      <c r="X87" s="85"/>
    </row>
    <row r="88" spans="1:24" s="71" customFormat="1" ht="19.149999999999999" customHeight="1">
      <c r="A88" s="70">
        <f>IF(B88&lt;&gt;"",COUNTA($B$20:B88),"")</f>
        <v>68</v>
      </c>
      <c r="B88" s="80" t="s">
        <v>93</v>
      </c>
      <c r="C88" s="171">
        <v>4297.8100000000004</v>
      </c>
      <c r="D88" s="171">
        <v>117.22</v>
      </c>
      <c r="E88" s="171">
        <v>119.56</v>
      </c>
      <c r="F88" s="171">
        <v>223.85</v>
      </c>
      <c r="G88" s="171">
        <v>26.79</v>
      </c>
      <c r="H88" s="171">
        <v>1011.16</v>
      </c>
      <c r="I88" s="171">
        <v>643.08000000000004</v>
      </c>
      <c r="J88" s="171">
        <v>368.08</v>
      </c>
      <c r="K88" s="171">
        <v>30.06</v>
      </c>
      <c r="L88" s="171">
        <v>237.46</v>
      </c>
      <c r="M88" s="171">
        <v>416.17</v>
      </c>
      <c r="N88" s="171">
        <v>2115.54</v>
      </c>
      <c r="O88" s="85"/>
      <c r="P88" s="85"/>
      <c r="Q88" s="85"/>
      <c r="R88" s="85"/>
      <c r="S88" s="85"/>
      <c r="T88" s="85"/>
      <c r="U88" s="85"/>
      <c r="V88" s="85"/>
      <c r="W88" s="85"/>
      <c r="X88" s="85"/>
    </row>
    <row r="89" spans="1:24" s="71" customFormat="1" ht="19.149999999999999" customHeight="1">
      <c r="A89" s="70">
        <f>IF(B89&lt;&gt;"",COUNTA($B$20:B89),"")</f>
        <v>69</v>
      </c>
      <c r="B89" s="80" t="s">
        <v>94</v>
      </c>
      <c r="C89" s="171">
        <v>-86.3</v>
      </c>
      <c r="D89" s="171">
        <v>-504.74</v>
      </c>
      <c r="E89" s="171">
        <v>-172.91</v>
      </c>
      <c r="F89" s="171">
        <v>-315.62</v>
      </c>
      <c r="G89" s="171">
        <v>-58.7</v>
      </c>
      <c r="H89" s="171">
        <v>-686.13</v>
      </c>
      <c r="I89" s="171">
        <v>-195.84</v>
      </c>
      <c r="J89" s="171">
        <v>-490.29</v>
      </c>
      <c r="K89" s="171">
        <v>-88.05</v>
      </c>
      <c r="L89" s="171">
        <v>-259.02</v>
      </c>
      <c r="M89" s="171">
        <v>-42.33</v>
      </c>
      <c r="N89" s="171">
        <v>2041.18</v>
      </c>
      <c r="O89" s="85"/>
      <c r="P89" s="85"/>
      <c r="Q89" s="85"/>
      <c r="R89" s="85"/>
      <c r="S89" s="85"/>
      <c r="T89" s="85"/>
      <c r="U89" s="85"/>
      <c r="V89" s="85"/>
      <c r="W89" s="85"/>
      <c r="X89" s="85"/>
    </row>
    <row r="90" spans="1:24" s="87" customFormat="1" ht="24.95" customHeight="1">
      <c r="A90" s="69">
        <f>IF(B90&lt;&gt;"",COUNTA($B$20:B90),"")</f>
        <v>70</v>
      </c>
      <c r="B90" s="81" t="s">
        <v>95</v>
      </c>
      <c r="C90" s="172">
        <v>21.92</v>
      </c>
      <c r="D90" s="172">
        <v>-467.45</v>
      </c>
      <c r="E90" s="172">
        <v>-120.17</v>
      </c>
      <c r="F90" s="172">
        <v>-243.98</v>
      </c>
      <c r="G90" s="172">
        <v>-40.18</v>
      </c>
      <c r="H90" s="172">
        <v>-660.68</v>
      </c>
      <c r="I90" s="172">
        <v>-195.76</v>
      </c>
      <c r="J90" s="172">
        <v>-464.91</v>
      </c>
      <c r="K90" s="172">
        <v>-52.09</v>
      </c>
      <c r="L90" s="172">
        <v>-256.77999999999997</v>
      </c>
      <c r="M90" s="172">
        <v>-50.58</v>
      </c>
      <c r="N90" s="172">
        <v>1913.83</v>
      </c>
      <c r="O90" s="86"/>
      <c r="P90" s="86"/>
      <c r="Q90" s="86"/>
      <c r="R90" s="86"/>
      <c r="S90" s="86"/>
      <c r="T90" s="86"/>
      <c r="U90" s="86"/>
      <c r="V90" s="86"/>
      <c r="W90" s="86"/>
      <c r="X90" s="86"/>
    </row>
    <row r="91" spans="1:24" s="87" customFormat="1" ht="15" customHeight="1">
      <c r="A91" s="69">
        <f>IF(B91&lt;&gt;"",COUNTA($B$20:B91),"")</f>
        <v>71</v>
      </c>
      <c r="B91" s="78" t="s">
        <v>96</v>
      </c>
      <c r="C91" s="170">
        <v>117.27</v>
      </c>
      <c r="D91" s="170" t="s">
        <v>8</v>
      </c>
      <c r="E91" s="170" t="s">
        <v>8</v>
      </c>
      <c r="F91" s="170" t="s">
        <v>8</v>
      </c>
      <c r="G91" s="170" t="s">
        <v>8</v>
      </c>
      <c r="H91" s="170" t="s">
        <v>8</v>
      </c>
      <c r="I91" s="170" t="s">
        <v>8</v>
      </c>
      <c r="J91" s="170" t="s">
        <v>8</v>
      </c>
      <c r="K91" s="170" t="s">
        <v>8</v>
      </c>
      <c r="L91" s="170" t="s">
        <v>8</v>
      </c>
      <c r="M91" s="170" t="s">
        <v>8</v>
      </c>
      <c r="N91" s="170">
        <v>117.27</v>
      </c>
      <c r="O91" s="86"/>
      <c r="P91" s="86"/>
      <c r="Q91" s="86"/>
      <c r="R91" s="86"/>
      <c r="S91" s="86"/>
      <c r="T91" s="86"/>
      <c r="U91" s="86"/>
      <c r="V91" s="86"/>
      <c r="W91" s="86"/>
      <c r="X91" s="86"/>
    </row>
    <row r="92" spans="1:24" ht="11.1" customHeight="1">
      <c r="A92" s="69">
        <f>IF(B92&lt;&gt;"",COUNTA($B$20:B92),"")</f>
        <v>72</v>
      </c>
      <c r="B92" s="78" t="s">
        <v>97</v>
      </c>
      <c r="C92" s="170">
        <v>83.9</v>
      </c>
      <c r="D92" s="170">
        <v>0.28999999999999998</v>
      </c>
      <c r="E92" s="170">
        <v>7.0000000000000007E-2</v>
      </c>
      <c r="F92" s="170">
        <v>0.55000000000000004</v>
      </c>
      <c r="G92" s="170" t="s">
        <v>8</v>
      </c>
      <c r="H92" s="170">
        <v>0.42</v>
      </c>
      <c r="I92" s="170" t="s">
        <v>8</v>
      </c>
      <c r="J92" s="170">
        <v>0.42</v>
      </c>
      <c r="K92" s="170" t="s">
        <v>8</v>
      </c>
      <c r="L92" s="170" t="s">
        <v>8</v>
      </c>
      <c r="M92" s="170">
        <v>1.29</v>
      </c>
      <c r="N92" s="170">
        <v>81.260000000000005</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0"/>
  <dimension ref="A1:O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604</v>
      </c>
      <c r="B1" s="230"/>
      <c r="C1" s="231" t="str">
        <f>"Auszahlungen und Einzahlungen der kreisfreien und großen
kreisangehörigen Städte "&amp;Deckblatt!A7&amp;" nach Produktbereichen"</f>
        <v>Auszahlungen und Einzahlungen der kreisfreien und großen
kreisangehörigen Städte 2024 nach Produktbereichen</v>
      </c>
      <c r="D1" s="231"/>
      <c r="E1" s="231"/>
      <c r="F1" s="231"/>
      <c r="G1" s="232"/>
      <c r="H1" s="233" t="str">
        <f>"Auszahlungen und Einzahlungen der kreisfreien und großen
kreisangehörigen Städte "&amp;Deckblatt!A7&amp;" nach Produktbereichen"</f>
        <v>Auszahlungen und Einzahlungen der kreisfreien und großen
kreisangehörigen Städte 2024 nach Produktbereichen</v>
      </c>
      <c r="I1" s="231"/>
      <c r="J1" s="231"/>
      <c r="K1" s="231"/>
      <c r="L1" s="231"/>
      <c r="M1" s="231"/>
      <c r="N1" s="232"/>
    </row>
    <row r="2" spans="1:14" s="74" customFormat="1" ht="15" customHeight="1">
      <c r="A2" s="229" t="s">
        <v>605</v>
      </c>
      <c r="B2" s="230"/>
      <c r="C2" s="231" t="s">
        <v>55</v>
      </c>
      <c r="D2" s="231"/>
      <c r="E2" s="231"/>
      <c r="F2" s="231"/>
      <c r="G2" s="232"/>
      <c r="H2" s="233" t="s">
        <v>55</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15"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15"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15" s="71" customFormat="1" ht="20.100000000000001" customHeight="1">
      <c r="A19" s="88"/>
      <c r="B19" s="84"/>
      <c r="C19" s="274" t="s">
        <v>961</v>
      </c>
      <c r="D19" s="275"/>
      <c r="E19" s="275"/>
      <c r="F19" s="275"/>
      <c r="G19" s="275"/>
      <c r="H19" s="275" t="s">
        <v>961</v>
      </c>
      <c r="I19" s="275"/>
      <c r="J19" s="275"/>
      <c r="K19" s="275"/>
      <c r="L19" s="275"/>
      <c r="M19" s="275"/>
      <c r="N19" s="275"/>
      <c r="O19" s="85"/>
    </row>
    <row r="20" spans="1:15" s="71" customFormat="1" ht="11.1" customHeight="1">
      <c r="A20" s="69">
        <f>IF(B20&lt;&gt;"",COUNTA($B$20:B20),"")</f>
        <v>1</v>
      </c>
      <c r="B20" s="78" t="s">
        <v>69</v>
      </c>
      <c r="C20" s="163">
        <v>185464</v>
      </c>
      <c r="D20" s="163">
        <v>48783</v>
      </c>
      <c r="E20" s="163">
        <v>47682</v>
      </c>
      <c r="F20" s="163">
        <v>6754</v>
      </c>
      <c r="G20" s="163">
        <v>10126</v>
      </c>
      <c r="H20" s="163">
        <v>24454</v>
      </c>
      <c r="I20" s="163">
        <v>13338</v>
      </c>
      <c r="J20" s="163">
        <v>11117</v>
      </c>
      <c r="K20" s="163">
        <v>10809</v>
      </c>
      <c r="L20" s="163">
        <v>19743</v>
      </c>
      <c r="M20" s="163">
        <v>17113</v>
      </c>
      <c r="N20" s="163" t="s">
        <v>8</v>
      </c>
      <c r="O20" s="85"/>
    </row>
    <row r="21" spans="1:15" s="71" customFormat="1" ht="11.1" customHeight="1">
      <c r="A21" s="69">
        <f>IF(B21&lt;&gt;"",COUNTA($B$20:B21),"")</f>
        <v>2</v>
      </c>
      <c r="B21" s="78" t="s">
        <v>70</v>
      </c>
      <c r="C21" s="163">
        <v>105325</v>
      </c>
      <c r="D21" s="163">
        <v>25473</v>
      </c>
      <c r="E21" s="163">
        <v>5883</v>
      </c>
      <c r="F21" s="163">
        <v>30454</v>
      </c>
      <c r="G21" s="163">
        <v>717</v>
      </c>
      <c r="H21" s="163">
        <v>11061</v>
      </c>
      <c r="I21" s="163">
        <v>10802</v>
      </c>
      <c r="J21" s="163">
        <v>260</v>
      </c>
      <c r="K21" s="163">
        <v>12394</v>
      </c>
      <c r="L21" s="163">
        <v>14004</v>
      </c>
      <c r="M21" s="163">
        <v>5340</v>
      </c>
      <c r="N21" s="163" t="s">
        <v>8</v>
      </c>
      <c r="O21" s="85"/>
    </row>
    <row r="22" spans="1:15" s="71" customFormat="1" ht="21.6" customHeight="1">
      <c r="A22" s="69">
        <f>IF(B22&lt;&gt;"",COUNTA($B$20:B22),"")</f>
        <v>3</v>
      </c>
      <c r="B22" s="79" t="s">
        <v>626</v>
      </c>
      <c r="C22" s="163">
        <v>267716</v>
      </c>
      <c r="D22" s="163" t="s">
        <v>8</v>
      </c>
      <c r="E22" s="163" t="s">
        <v>8</v>
      </c>
      <c r="F22" s="163" t="s">
        <v>8</v>
      </c>
      <c r="G22" s="163" t="s">
        <v>8</v>
      </c>
      <c r="H22" s="163">
        <v>267716</v>
      </c>
      <c r="I22" s="163">
        <v>192299</v>
      </c>
      <c r="J22" s="163">
        <v>75417</v>
      </c>
      <c r="K22" s="163" t="s">
        <v>8</v>
      </c>
      <c r="L22" s="163" t="s">
        <v>8</v>
      </c>
      <c r="M22" s="163" t="s">
        <v>8</v>
      </c>
      <c r="N22" s="163" t="s">
        <v>8</v>
      </c>
      <c r="O22" s="85"/>
    </row>
    <row r="23" spans="1:15" s="71" customFormat="1" ht="11.1" customHeight="1">
      <c r="A23" s="69">
        <f>IF(B23&lt;&gt;"",COUNTA($B$20:B23),"")</f>
        <v>4</v>
      </c>
      <c r="B23" s="78" t="s">
        <v>71</v>
      </c>
      <c r="C23" s="163">
        <v>3433</v>
      </c>
      <c r="D23" s="163">
        <v>2</v>
      </c>
      <c r="E23" s="163" t="s">
        <v>8</v>
      </c>
      <c r="F23" s="163" t="s">
        <v>8</v>
      </c>
      <c r="G23" s="163" t="s">
        <v>8</v>
      </c>
      <c r="H23" s="163">
        <v>1</v>
      </c>
      <c r="I23" s="163" t="s">
        <v>8</v>
      </c>
      <c r="J23" s="163">
        <v>1</v>
      </c>
      <c r="K23" s="163" t="s">
        <v>8</v>
      </c>
      <c r="L23" s="163" t="s">
        <v>8</v>
      </c>
      <c r="M23" s="163">
        <v>1</v>
      </c>
      <c r="N23" s="163">
        <v>3429</v>
      </c>
      <c r="O23" s="85"/>
    </row>
    <row r="24" spans="1:15" s="71" customFormat="1" ht="11.1" customHeight="1">
      <c r="A24" s="69">
        <f>IF(B24&lt;&gt;"",COUNTA($B$20:B24),"")</f>
        <v>5</v>
      </c>
      <c r="B24" s="78" t="s">
        <v>72</v>
      </c>
      <c r="C24" s="163">
        <v>337728</v>
      </c>
      <c r="D24" s="163">
        <v>7727</v>
      </c>
      <c r="E24" s="163">
        <v>16555</v>
      </c>
      <c r="F24" s="163">
        <v>17660</v>
      </c>
      <c r="G24" s="163">
        <v>32759</v>
      </c>
      <c r="H24" s="163">
        <v>179652</v>
      </c>
      <c r="I24" s="163">
        <v>37775</v>
      </c>
      <c r="J24" s="163">
        <v>141878</v>
      </c>
      <c r="K24" s="163">
        <v>6914</v>
      </c>
      <c r="L24" s="163">
        <v>37732</v>
      </c>
      <c r="M24" s="163">
        <v>38057</v>
      </c>
      <c r="N24" s="163">
        <v>671</v>
      </c>
      <c r="O24" s="85"/>
    </row>
    <row r="25" spans="1:15" s="71" customFormat="1" ht="11.1" customHeight="1">
      <c r="A25" s="69">
        <f>IF(B25&lt;&gt;"",COUNTA($B$20:B25),"")</f>
        <v>6</v>
      </c>
      <c r="B25" s="78" t="s">
        <v>73</v>
      </c>
      <c r="C25" s="163">
        <v>5914</v>
      </c>
      <c r="D25" s="163" t="s">
        <v>8</v>
      </c>
      <c r="E25" s="163" t="s">
        <v>8</v>
      </c>
      <c r="F25" s="163">
        <v>3872</v>
      </c>
      <c r="G25" s="163" t="s">
        <v>8</v>
      </c>
      <c r="H25" s="163">
        <v>2041</v>
      </c>
      <c r="I25" s="163">
        <v>31</v>
      </c>
      <c r="J25" s="163">
        <v>2010</v>
      </c>
      <c r="K25" s="163" t="s">
        <v>8</v>
      </c>
      <c r="L25" s="163" t="s">
        <v>8</v>
      </c>
      <c r="M25" s="163" t="s">
        <v>8</v>
      </c>
      <c r="N25" s="163" t="s">
        <v>8</v>
      </c>
      <c r="O25" s="85"/>
    </row>
    <row r="26" spans="1:15" s="71" customFormat="1" ht="19.149999999999999" customHeight="1">
      <c r="A26" s="70">
        <f>IF(B26&lt;&gt;"",COUNTA($B$20:B26),"")</f>
        <v>7</v>
      </c>
      <c r="B26" s="80" t="s">
        <v>74</v>
      </c>
      <c r="C26" s="174">
        <v>893752</v>
      </c>
      <c r="D26" s="174">
        <v>81985</v>
      </c>
      <c r="E26" s="174">
        <v>70120</v>
      </c>
      <c r="F26" s="174">
        <v>50995</v>
      </c>
      <c r="G26" s="174">
        <v>43602</v>
      </c>
      <c r="H26" s="174">
        <v>480843</v>
      </c>
      <c r="I26" s="174">
        <v>254182</v>
      </c>
      <c r="J26" s="174">
        <v>226661</v>
      </c>
      <c r="K26" s="174">
        <v>30117</v>
      </c>
      <c r="L26" s="174">
        <v>71479</v>
      </c>
      <c r="M26" s="174">
        <v>60511</v>
      </c>
      <c r="N26" s="174">
        <v>4100</v>
      </c>
      <c r="O26" s="85"/>
    </row>
    <row r="27" spans="1:15" s="71" customFormat="1" ht="21.6" customHeight="1">
      <c r="A27" s="69">
        <f>IF(B27&lt;&gt;"",COUNTA($B$20:B27),"")</f>
        <v>8</v>
      </c>
      <c r="B27" s="79" t="s">
        <v>75</v>
      </c>
      <c r="C27" s="163">
        <v>104199</v>
      </c>
      <c r="D27" s="163">
        <v>13836</v>
      </c>
      <c r="E27" s="163">
        <v>7058</v>
      </c>
      <c r="F27" s="163">
        <v>7090</v>
      </c>
      <c r="G27" s="163">
        <v>1572</v>
      </c>
      <c r="H27" s="163">
        <v>260</v>
      </c>
      <c r="I27" s="163">
        <v>260</v>
      </c>
      <c r="J27" s="163" t="s">
        <v>8</v>
      </c>
      <c r="K27" s="163">
        <v>828</v>
      </c>
      <c r="L27" s="163">
        <v>60416</v>
      </c>
      <c r="M27" s="163">
        <v>13139</v>
      </c>
      <c r="N27" s="163" t="s">
        <v>8</v>
      </c>
      <c r="O27" s="85"/>
    </row>
    <row r="28" spans="1:15" s="71" customFormat="1" ht="11.1" customHeight="1">
      <c r="A28" s="69">
        <f>IF(B28&lt;&gt;"",COUNTA($B$20:B28),"")</f>
        <v>9</v>
      </c>
      <c r="B28" s="78" t="s">
        <v>76</v>
      </c>
      <c r="C28" s="163">
        <v>37759</v>
      </c>
      <c r="D28" s="163">
        <v>129</v>
      </c>
      <c r="E28" s="163">
        <v>169</v>
      </c>
      <c r="F28" s="163" t="s">
        <v>8</v>
      </c>
      <c r="G28" s="163" t="s">
        <v>8</v>
      </c>
      <c r="H28" s="163">
        <v>22</v>
      </c>
      <c r="I28" s="163">
        <v>22</v>
      </c>
      <c r="J28" s="163" t="s">
        <v>8</v>
      </c>
      <c r="K28" s="163">
        <v>38</v>
      </c>
      <c r="L28" s="163">
        <v>30389</v>
      </c>
      <c r="M28" s="163">
        <v>7012</v>
      </c>
      <c r="N28" s="163" t="s">
        <v>8</v>
      </c>
      <c r="O28" s="85"/>
    </row>
    <row r="29" spans="1:15"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row>
    <row r="30" spans="1:15" s="71" customFormat="1" ht="11.1" customHeight="1">
      <c r="A30" s="69">
        <f>IF(B30&lt;&gt;"",COUNTA($B$20:B30),"")</f>
        <v>11</v>
      </c>
      <c r="B30" s="78" t="s">
        <v>78</v>
      </c>
      <c r="C30" s="163">
        <v>2485</v>
      </c>
      <c r="D30" s="163">
        <v>97</v>
      </c>
      <c r="E30" s="163" t="s">
        <v>8</v>
      </c>
      <c r="F30" s="163">
        <v>25</v>
      </c>
      <c r="G30" s="163" t="s">
        <v>8</v>
      </c>
      <c r="H30" s="163">
        <v>309</v>
      </c>
      <c r="I30" s="163">
        <v>309</v>
      </c>
      <c r="J30" s="163" t="s">
        <v>8</v>
      </c>
      <c r="K30" s="163">
        <v>517</v>
      </c>
      <c r="L30" s="163">
        <v>1305</v>
      </c>
      <c r="M30" s="163" t="s">
        <v>8</v>
      </c>
      <c r="N30" s="163">
        <v>230</v>
      </c>
      <c r="O30" s="85"/>
    </row>
    <row r="31" spans="1:15" s="71" customFormat="1" ht="11.1" customHeight="1">
      <c r="A31" s="69">
        <f>IF(B31&lt;&gt;"",COUNTA($B$20:B31),"")</f>
        <v>12</v>
      </c>
      <c r="B31" s="78" t="s">
        <v>73</v>
      </c>
      <c r="C31" s="163">
        <v>410</v>
      </c>
      <c r="D31" s="163" t="s">
        <v>8</v>
      </c>
      <c r="E31" s="163" t="s">
        <v>8</v>
      </c>
      <c r="F31" s="163" t="s">
        <v>8</v>
      </c>
      <c r="G31" s="163" t="s">
        <v>8</v>
      </c>
      <c r="H31" s="163" t="s">
        <v>8</v>
      </c>
      <c r="I31" s="163" t="s">
        <v>8</v>
      </c>
      <c r="J31" s="163" t="s">
        <v>8</v>
      </c>
      <c r="K31" s="163" t="s">
        <v>8</v>
      </c>
      <c r="L31" s="163">
        <v>410</v>
      </c>
      <c r="M31" s="163" t="s">
        <v>8</v>
      </c>
      <c r="N31" s="163" t="s">
        <v>8</v>
      </c>
      <c r="O31" s="85"/>
    </row>
    <row r="32" spans="1:15" s="71" customFormat="1" ht="19.149999999999999" customHeight="1">
      <c r="A32" s="70">
        <f>IF(B32&lt;&gt;"",COUNTA($B$20:B32),"")</f>
        <v>13</v>
      </c>
      <c r="B32" s="80" t="s">
        <v>79</v>
      </c>
      <c r="C32" s="174">
        <v>106274</v>
      </c>
      <c r="D32" s="174">
        <v>13933</v>
      </c>
      <c r="E32" s="174">
        <v>7058</v>
      </c>
      <c r="F32" s="174">
        <v>7115</v>
      </c>
      <c r="G32" s="174">
        <v>1572</v>
      </c>
      <c r="H32" s="174">
        <v>569</v>
      </c>
      <c r="I32" s="174">
        <v>569</v>
      </c>
      <c r="J32" s="174" t="s">
        <v>8</v>
      </c>
      <c r="K32" s="174">
        <v>1346</v>
      </c>
      <c r="L32" s="174">
        <v>61312</v>
      </c>
      <c r="M32" s="174">
        <v>13139</v>
      </c>
      <c r="N32" s="174">
        <v>230</v>
      </c>
      <c r="O32" s="85"/>
    </row>
    <row r="33" spans="1:15" s="71" customFormat="1" ht="19.149999999999999" customHeight="1">
      <c r="A33" s="70">
        <f>IF(B33&lt;&gt;"",COUNTA($B$20:B33),"")</f>
        <v>14</v>
      </c>
      <c r="B33" s="80" t="s">
        <v>80</v>
      </c>
      <c r="C33" s="174">
        <v>1000025</v>
      </c>
      <c r="D33" s="174">
        <v>95918</v>
      </c>
      <c r="E33" s="174">
        <v>77178</v>
      </c>
      <c r="F33" s="174">
        <v>58110</v>
      </c>
      <c r="G33" s="174">
        <v>45174</v>
      </c>
      <c r="H33" s="174">
        <v>481412</v>
      </c>
      <c r="I33" s="174">
        <v>254752</v>
      </c>
      <c r="J33" s="174">
        <v>226661</v>
      </c>
      <c r="K33" s="174">
        <v>31462</v>
      </c>
      <c r="L33" s="174">
        <v>132790</v>
      </c>
      <c r="M33" s="174">
        <v>73651</v>
      </c>
      <c r="N33" s="174">
        <v>4330</v>
      </c>
      <c r="O33" s="85"/>
    </row>
    <row r="34" spans="1:15" s="71" customFormat="1" ht="11.1" customHeight="1">
      <c r="A34" s="69">
        <f>IF(B34&lt;&gt;"",COUNTA($B$20:B34),"")</f>
        <v>15</v>
      </c>
      <c r="B34" s="78" t="s">
        <v>81</v>
      </c>
      <c r="C34" s="163">
        <v>275495</v>
      </c>
      <c r="D34" s="163" t="s">
        <v>8</v>
      </c>
      <c r="E34" s="163" t="s">
        <v>8</v>
      </c>
      <c r="F34" s="163" t="s">
        <v>8</v>
      </c>
      <c r="G34" s="163" t="s">
        <v>8</v>
      </c>
      <c r="H34" s="163" t="s">
        <v>8</v>
      </c>
      <c r="I34" s="163" t="s">
        <v>8</v>
      </c>
      <c r="J34" s="163" t="s">
        <v>8</v>
      </c>
      <c r="K34" s="163" t="s">
        <v>8</v>
      </c>
      <c r="L34" s="163" t="s">
        <v>8</v>
      </c>
      <c r="M34" s="163" t="s">
        <v>8</v>
      </c>
      <c r="N34" s="163">
        <v>275495</v>
      </c>
      <c r="O34" s="85"/>
    </row>
    <row r="35" spans="1:15" s="71" customFormat="1" ht="11.1" customHeight="1">
      <c r="A35" s="69">
        <f>IF(B35&lt;&gt;"",COUNTA($B$20:B35),"")</f>
        <v>16</v>
      </c>
      <c r="B35" s="78" t="s">
        <v>82</v>
      </c>
      <c r="C35" s="163">
        <v>88135</v>
      </c>
      <c r="D35" s="163" t="s">
        <v>8</v>
      </c>
      <c r="E35" s="163" t="s">
        <v>8</v>
      </c>
      <c r="F35" s="163" t="s">
        <v>8</v>
      </c>
      <c r="G35" s="163" t="s">
        <v>8</v>
      </c>
      <c r="H35" s="163" t="s">
        <v>8</v>
      </c>
      <c r="I35" s="163" t="s">
        <v>8</v>
      </c>
      <c r="J35" s="163" t="s">
        <v>8</v>
      </c>
      <c r="K35" s="163" t="s">
        <v>8</v>
      </c>
      <c r="L35" s="163" t="s">
        <v>8</v>
      </c>
      <c r="M35" s="163" t="s">
        <v>8</v>
      </c>
      <c r="N35" s="163">
        <v>88135</v>
      </c>
      <c r="O35" s="85"/>
    </row>
    <row r="36" spans="1:15" s="71" customFormat="1" ht="11.1" customHeight="1">
      <c r="A36" s="69">
        <f>IF(B36&lt;&gt;"",COUNTA($B$20:B36),"")</f>
        <v>17</v>
      </c>
      <c r="B36" s="78" t="s">
        <v>98</v>
      </c>
      <c r="C36" s="163">
        <v>136003</v>
      </c>
      <c r="D36" s="163" t="s">
        <v>8</v>
      </c>
      <c r="E36" s="163" t="s">
        <v>8</v>
      </c>
      <c r="F36" s="163" t="s">
        <v>8</v>
      </c>
      <c r="G36" s="163" t="s">
        <v>8</v>
      </c>
      <c r="H36" s="163" t="s">
        <v>8</v>
      </c>
      <c r="I36" s="163" t="s">
        <v>8</v>
      </c>
      <c r="J36" s="163" t="s">
        <v>8</v>
      </c>
      <c r="K36" s="163" t="s">
        <v>8</v>
      </c>
      <c r="L36" s="163" t="s">
        <v>8</v>
      </c>
      <c r="M36" s="163" t="s">
        <v>8</v>
      </c>
      <c r="N36" s="163">
        <v>136003</v>
      </c>
      <c r="O36" s="85"/>
    </row>
    <row r="37" spans="1:15" s="71" customFormat="1" ht="11.1" customHeight="1">
      <c r="A37" s="69">
        <f>IF(B37&lt;&gt;"",COUNTA($B$20:B37),"")</f>
        <v>18</v>
      </c>
      <c r="B37" s="78" t="s">
        <v>99</v>
      </c>
      <c r="C37" s="163">
        <v>25739</v>
      </c>
      <c r="D37" s="163" t="s">
        <v>8</v>
      </c>
      <c r="E37" s="163" t="s">
        <v>8</v>
      </c>
      <c r="F37" s="163" t="s">
        <v>8</v>
      </c>
      <c r="G37" s="163" t="s">
        <v>8</v>
      </c>
      <c r="H37" s="163" t="s">
        <v>8</v>
      </c>
      <c r="I37" s="163" t="s">
        <v>8</v>
      </c>
      <c r="J37" s="163" t="s">
        <v>8</v>
      </c>
      <c r="K37" s="163" t="s">
        <v>8</v>
      </c>
      <c r="L37" s="163" t="s">
        <v>8</v>
      </c>
      <c r="M37" s="163" t="s">
        <v>8</v>
      </c>
      <c r="N37" s="163">
        <v>25739</v>
      </c>
      <c r="O37" s="85"/>
    </row>
    <row r="38" spans="1:15" s="71" customFormat="1" ht="11.1" customHeight="1">
      <c r="A38" s="69">
        <f>IF(B38&lt;&gt;"",COUNTA($B$20:B38),"")</f>
        <v>19</v>
      </c>
      <c r="B38" s="78" t="s">
        <v>26</v>
      </c>
      <c r="C38" s="163">
        <v>116942</v>
      </c>
      <c r="D38" s="163" t="s">
        <v>8</v>
      </c>
      <c r="E38" s="163" t="s">
        <v>8</v>
      </c>
      <c r="F38" s="163" t="s">
        <v>8</v>
      </c>
      <c r="G38" s="163" t="s">
        <v>8</v>
      </c>
      <c r="H38" s="163" t="s">
        <v>8</v>
      </c>
      <c r="I38" s="163" t="s">
        <v>8</v>
      </c>
      <c r="J38" s="163" t="s">
        <v>8</v>
      </c>
      <c r="K38" s="163" t="s">
        <v>8</v>
      </c>
      <c r="L38" s="163" t="s">
        <v>8</v>
      </c>
      <c r="M38" s="163" t="s">
        <v>8</v>
      </c>
      <c r="N38" s="163">
        <v>116942</v>
      </c>
      <c r="O38" s="85"/>
    </row>
    <row r="39" spans="1:15" s="71" customFormat="1" ht="21.6" customHeight="1">
      <c r="A39" s="69">
        <f>IF(B39&lt;&gt;"",COUNTA($B$20:B39),"")</f>
        <v>20</v>
      </c>
      <c r="B39" s="79" t="s">
        <v>83</v>
      </c>
      <c r="C39" s="163">
        <v>38637</v>
      </c>
      <c r="D39" s="163" t="s">
        <v>8</v>
      </c>
      <c r="E39" s="163" t="s">
        <v>8</v>
      </c>
      <c r="F39" s="163" t="s">
        <v>8</v>
      </c>
      <c r="G39" s="163" t="s">
        <v>8</v>
      </c>
      <c r="H39" s="163" t="s">
        <v>8</v>
      </c>
      <c r="I39" s="163" t="s">
        <v>8</v>
      </c>
      <c r="J39" s="163" t="s">
        <v>8</v>
      </c>
      <c r="K39" s="163" t="s">
        <v>8</v>
      </c>
      <c r="L39" s="163" t="s">
        <v>8</v>
      </c>
      <c r="M39" s="163" t="s">
        <v>8</v>
      </c>
      <c r="N39" s="163">
        <v>38637</v>
      </c>
      <c r="O39" s="85"/>
    </row>
    <row r="40" spans="1:15" s="71" customFormat="1" ht="21.6" customHeight="1">
      <c r="A40" s="69">
        <f>IF(B40&lt;&gt;"",COUNTA($B$20:B40),"")</f>
        <v>21</v>
      </c>
      <c r="B40" s="79" t="s">
        <v>84</v>
      </c>
      <c r="C40" s="163">
        <v>169107</v>
      </c>
      <c r="D40" s="163">
        <v>1721</v>
      </c>
      <c r="E40" s="163">
        <v>1046</v>
      </c>
      <c r="F40" s="163">
        <v>1201</v>
      </c>
      <c r="G40" s="163">
        <v>11477</v>
      </c>
      <c r="H40" s="163">
        <v>143947</v>
      </c>
      <c r="I40" s="163">
        <v>67221</v>
      </c>
      <c r="J40" s="163">
        <v>76726</v>
      </c>
      <c r="K40" s="163">
        <v>1310</v>
      </c>
      <c r="L40" s="163">
        <v>8226</v>
      </c>
      <c r="M40" s="163">
        <v>178</v>
      </c>
      <c r="N40" s="163" t="s">
        <v>8</v>
      </c>
      <c r="O40" s="85"/>
    </row>
    <row r="41" spans="1:15" s="71" customFormat="1" ht="21.6" customHeight="1">
      <c r="A41" s="69">
        <f>IF(B41&lt;&gt;"",COUNTA($B$20:B41),"")</f>
        <v>22</v>
      </c>
      <c r="B41" s="79" t="s">
        <v>85</v>
      </c>
      <c r="C41" s="163">
        <v>34196</v>
      </c>
      <c r="D41" s="163">
        <v>5175</v>
      </c>
      <c r="E41" s="163" t="s">
        <v>8</v>
      </c>
      <c r="F41" s="163">
        <v>50</v>
      </c>
      <c r="G41" s="163">
        <v>879</v>
      </c>
      <c r="H41" s="163">
        <v>27798</v>
      </c>
      <c r="I41" s="163">
        <v>27599</v>
      </c>
      <c r="J41" s="163">
        <v>199</v>
      </c>
      <c r="K41" s="163">
        <v>176</v>
      </c>
      <c r="L41" s="163">
        <v>1</v>
      </c>
      <c r="M41" s="163">
        <v>116</v>
      </c>
      <c r="N41" s="163" t="s">
        <v>8</v>
      </c>
      <c r="O41" s="85"/>
    </row>
    <row r="42" spans="1:15" s="71" customFormat="1" ht="11.1" customHeight="1">
      <c r="A42" s="69">
        <f>IF(B42&lt;&gt;"",COUNTA($B$20:B42),"")</f>
        <v>23</v>
      </c>
      <c r="B42" s="78" t="s">
        <v>86</v>
      </c>
      <c r="C42" s="163">
        <v>67616</v>
      </c>
      <c r="D42" s="163">
        <v>35</v>
      </c>
      <c r="E42" s="163">
        <v>24015</v>
      </c>
      <c r="F42" s="163" t="s">
        <v>8</v>
      </c>
      <c r="G42" s="163">
        <v>19</v>
      </c>
      <c r="H42" s="163">
        <v>1</v>
      </c>
      <c r="I42" s="163">
        <v>1</v>
      </c>
      <c r="J42" s="163" t="s">
        <v>8</v>
      </c>
      <c r="K42" s="163">
        <v>3749</v>
      </c>
      <c r="L42" s="163">
        <v>12213</v>
      </c>
      <c r="M42" s="163">
        <v>27583</v>
      </c>
      <c r="N42" s="163" t="s">
        <v>8</v>
      </c>
      <c r="O42" s="85"/>
    </row>
    <row r="43" spans="1:15" s="71" customFormat="1" ht="11.1" customHeight="1">
      <c r="A43" s="69">
        <f>IF(B43&lt;&gt;"",COUNTA($B$20:B43),"")</f>
        <v>24</v>
      </c>
      <c r="B43" s="78" t="s">
        <v>87</v>
      </c>
      <c r="C43" s="163">
        <v>161539</v>
      </c>
      <c r="D43" s="163">
        <v>11807</v>
      </c>
      <c r="E43" s="163">
        <v>6700</v>
      </c>
      <c r="F43" s="163">
        <v>5808</v>
      </c>
      <c r="G43" s="163">
        <v>1433</v>
      </c>
      <c r="H43" s="163">
        <v>96435</v>
      </c>
      <c r="I43" s="163">
        <v>90718</v>
      </c>
      <c r="J43" s="163">
        <v>5717</v>
      </c>
      <c r="K43" s="163">
        <v>2242</v>
      </c>
      <c r="L43" s="163">
        <v>18828</v>
      </c>
      <c r="M43" s="163">
        <v>13685</v>
      </c>
      <c r="N43" s="163">
        <v>4601</v>
      </c>
      <c r="O43" s="85"/>
    </row>
    <row r="44" spans="1:15" s="71" customFormat="1" ht="11.1" customHeight="1">
      <c r="A44" s="69">
        <f>IF(B44&lt;&gt;"",COUNTA($B$20:B44),"")</f>
        <v>25</v>
      </c>
      <c r="B44" s="78" t="s">
        <v>73</v>
      </c>
      <c r="C44" s="163">
        <v>5914</v>
      </c>
      <c r="D44" s="163" t="s">
        <v>8</v>
      </c>
      <c r="E44" s="163" t="s">
        <v>8</v>
      </c>
      <c r="F44" s="163">
        <v>3872</v>
      </c>
      <c r="G44" s="163" t="s">
        <v>8</v>
      </c>
      <c r="H44" s="163">
        <v>2041</v>
      </c>
      <c r="I44" s="163">
        <v>31</v>
      </c>
      <c r="J44" s="163">
        <v>2010</v>
      </c>
      <c r="K44" s="163" t="s">
        <v>8</v>
      </c>
      <c r="L44" s="163" t="s">
        <v>8</v>
      </c>
      <c r="M44" s="163" t="s">
        <v>8</v>
      </c>
      <c r="N44" s="163" t="s">
        <v>8</v>
      </c>
      <c r="O44" s="85"/>
    </row>
    <row r="45" spans="1:15" s="71" customFormat="1" ht="19.149999999999999" customHeight="1">
      <c r="A45" s="70">
        <f>IF(B45&lt;&gt;"",COUNTA($B$20:B45),"")</f>
        <v>26</v>
      </c>
      <c r="B45" s="80" t="s">
        <v>88</v>
      </c>
      <c r="C45" s="174">
        <v>857619</v>
      </c>
      <c r="D45" s="174">
        <v>18738</v>
      </c>
      <c r="E45" s="174">
        <v>31761</v>
      </c>
      <c r="F45" s="174">
        <v>3187</v>
      </c>
      <c r="G45" s="174">
        <v>13808</v>
      </c>
      <c r="H45" s="174">
        <v>266141</v>
      </c>
      <c r="I45" s="174">
        <v>185508</v>
      </c>
      <c r="J45" s="174">
        <v>80632</v>
      </c>
      <c r="K45" s="174">
        <v>7477</v>
      </c>
      <c r="L45" s="174">
        <v>39268</v>
      </c>
      <c r="M45" s="174">
        <v>41562</v>
      </c>
      <c r="N45" s="174">
        <v>435676</v>
      </c>
      <c r="O45" s="85"/>
    </row>
    <row r="46" spans="1:15" s="87" customFormat="1" ht="11.1" customHeight="1">
      <c r="A46" s="69">
        <f>IF(B46&lt;&gt;"",COUNTA($B$20:B46),"")</f>
        <v>27</v>
      </c>
      <c r="B46" s="78" t="s">
        <v>89</v>
      </c>
      <c r="C46" s="163">
        <v>42449</v>
      </c>
      <c r="D46" s="163" t="s">
        <v>8</v>
      </c>
      <c r="E46" s="163">
        <v>1732</v>
      </c>
      <c r="F46" s="163">
        <v>12477</v>
      </c>
      <c r="G46" s="163" t="s">
        <v>8</v>
      </c>
      <c r="H46" s="163">
        <v>377</v>
      </c>
      <c r="I46" s="163">
        <v>296</v>
      </c>
      <c r="J46" s="163">
        <v>81</v>
      </c>
      <c r="K46" s="163">
        <v>391</v>
      </c>
      <c r="L46" s="163">
        <v>16977</v>
      </c>
      <c r="M46" s="163">
        <v>3338</v>
      </c>
      <c r="N46" s="163">
        <v>7157</v>
      </c>
      <c r="O46" s="86"/>
    </row>
    <row r="47" spans="1:15"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row>
    <row r="48" spans="1:15" s="87" customFormat="1" ht="11.1" customHeight="1">
      <c r="A48" s="69">
        <f>IF(B48&lt;&gt;"",COUNTA($B$20:B48),"")</f>
        <v>29</v>
      </c>
      <c r="B48" s="78" t="s">
        <v>91</v>
      </c>
      <c r="C48" s="163">
        <v>12391</v>
      </c>
      <c r="D48" s="163">
        <v>1891</v>
      </c>
      <c r="E48" s="163">
        <v>405</v>
      </c>
      <c r="F48" s="163" t="s">
        <v>8</v>
      </c>
      <c r="G48" s="163">
        <v>1</v>
      </c>
      <c r="H48" s="163">
        <v>314</v>
      </c>
      <c r="I48" s="163">
        <v>202</v>
      </c>
      <c r="J48" s="163">
        <v>112</v>
      </c>
      <c r="K48" s="163">
        <v>89</v>
      </c>
      <c r="L48" s="163">
        <v>6333</v>
      </c>
      <c r="M48" s="163">
        <v>3357</v>
      </c>
      <c r="N48" s="163" t="s">
        <v>8</v>
      </c>
      <c r="O48" s="86"/>
    </row>
    <row r="49" spans="1:15" s="87" customFormat="1" ht="11.1" customHeight="1">
      <c r="A49" s="69">
        <f>IF(B49&lt;&gt;"",COUNTA($B$20:B49),"")</f>
        <v>30</v>
      </c>
      <c r="B49" s="78" t="s">
        <v>73</v>
      </c>
      <c r="C49" s="163">
        <v>410</v>
      </c>
      <c r="D49" s="163" t="s">
        <v>8</v>
      </c>
      <c r="E49" s="163" t="s">
        <v>8</v>
      </c>
      <c r="F49" s="163" t="s">
        <v>8</v>
      </c>
      <c r="G49" s="163" t="s">
        <v>8</v>
      </c>
      <c r="H49" s="163" t="s">
        <v>8</v>
      </c>
      <c r="I49" s="163" t="s">
        <v>8</v>
      </c>
      <c r="J49" s="163" t="s">
        <v>8</v>
      </c>
      <c r="K49" s="163" t="s">
        <v>8</v>
      </c>
      <c r="L49" s="163">
        <v>410</v>
      </c>
      <c r="M49" s="163" t="s">
        <v>8</v>
      </c>
      <c r="N49" s="163" t="s">
        <v>8</v>
      </c>
      <c r="O49" s="86"/>
    </row>
    <row r="50" spans="1:15" s="71" customFormat="1" ht="19.149999999999999" customHeight="1">
      <c r="A50" s="70">
        <f>IF(B50&lt;&gt;"",COUNTA($B$20:B50),"")</f>
        <v>31</v>
      </c>
      <c r="B50" s="80" t="s">
        <v>92</v>
      </c>
      <c r="C50" s="174">
        <v>54430</v>
      </c>
      <c r="D50" s="174">
        <v>1891</v>
      </c>
      <c r="E50" s="174">
        <v>2137</v>
      </c>
      <c r="F50" s="174">
        <v>12477</v>
      </c>
      <c r="G50" s="174">
        <v>1</v>
      </c>
      <c r="H50" s="174">
        <v>691</v>
      </c>
      <c r="I50" s="174">
        <v>498</v>
      </c>
      <c r="J50" s="174">
        <v>193</v>
      </c>
      <c r="K50" s="174">
        <v>481</v>
      </c>
      <c r="L50" s="174">
        <v>22900</v>
      </c>
      <c r="M50" s="174">
        <v>6696</v>
      </c>
      <c r="N50" s="174">
        <v>7157</v>
      </c>
      <c r="O50" s="85"/>
    </row>
    <row r="51" spans="1:15" s="71" customFormat="1" ht="19.149999999999999" customHeight="1">
      <c r="A51" s="70">
        <f>IF(B51&lt;&gt;"",COUNTA($B$20:B51),"")</f>
        <v>32</v>
      </c>
      <c r="B51" s="80" t="s">
        <v>93</v>
      </c>
      <c r="C51" s="174">
        <v>912048</v>
      </c>
      <c r="D51" s="174">
        <v>20629</v>
      </c>
      <c r="E51" s="174">
        <v>33897</v>
      </c>
      <c r="F51" s="174">
        <v>15664</v>
      </c>
      <c r="G51" s="174">
        <v>13809</v>
      </c>
      <c r="H51" s="174">
        <v>266832</v>
      </c>
      <c r="I51" s="174">
        <v>186007</v>
      </c>
      <c r="J51" s="174">
        <v>80825</v>
      </c>
      <c r="K51" s="174">
        <v>7958</v>
      </c>
      <c r="L51" s="174">
        <v>62169</v>
      </c>
      <c r="M51" s="174">
        <v>48258</v>
      </c>
      <c r="N51" s="174">
        <v>442833</v>
      </c>
      <c r="O51" s="85"/>
    </row>
    <row r="52" spans="1:15" s="71" customFormat="1" ht="19.149999999999999" customHeight="1">
      <c r="A52" s="70">
        <f>IF(B52&lt;&gt;"",COUNTA($B$20:B52),"")</f>
        <v>33</v>
      </c>
      <c r="B52" s="80" t="s">
        <v>94</v>
      </c>
      <c r="C52" s="174">
        <v>-87977</v>
      </c>
      <c r="D52" s="174">
        <v>-75289</v>
      </c>
      <c r="E52" s="174">
        <v>-43281</v>
      </c>
      <c r="F52" s="174">
        <v>-42446</v>
      </c>
      <c r="G52" s="174">
        <v>-31365</v>
      </c>
      <c r="H52" s="174">
        <v>-214580</v>
      </c>
      <c r="I52" s="174">
        <v>-68745</v>
      </c>
      <c r="J52" s="174">
        <v>-145835</v>
      </c>
      <c r="K52" s="174">
        <v>-23504</v>
      </c>
      <c r="L52" s="174">
        <v>-70621</v>
      </c>
      <c r="M52" s="174">
        <v>-25393</v>
      </c>
      <c r="N52" s="174">
        <v>438503</v>
      </c>
      <c r="O52" s="85"/>
    </row>
    <row r="53" spans="1:15" s="87" customFormat="1" ht="24.95" customHeight="1">
      <c r="A53" s="69">
        <f>IF(B53&lt;&gt;"",COUNTA($B$20:B53),"")</f>
        <v>34</v>
      </c>
      <c r="B53" s="81" t="s">
        <v>95</v>
      </c>
      <c r="C53" s="173">
        <v>-36133</v>
      </c>
      <c r="D53" s="173">
        <v>-63247</v>
      </c>
      <c r="E53" s="173">
        <v>-38359</v>
      </c>
      <c r="F53" s="173">
        <v>-47809</v>
      </c>
      <c r="G53" s="173">
        <v>-29793</v>
      </c>
      <c r="H53" s="173">
        <v>-214702</v>
      </c>
      <c r="I53" s="173">
        <v>-68674</v>
      </c>
      <c r="J53" s="173">
        <v>-146028</v>
      </c>
      <c r="K53" s="173">
        <v>-22640</v>
      </c>
      <c r="L53" s="173">
        <v>-32210</v>
      </c>
      <c r="M53" s="173">
        <v>-18949</v>
      </c>
      <c r="N53" s="173">
        <v>431576</v>
      </c>
      <c r="O53" s="86"/>
    </row>
    <row r="54" spans="1:15" s="87" customFormat="1" ht="15" customHeight="1">
      <c r="A54" s="69">
        <f>IF(B54&lt;&gt;"",COUNTA($B$20:B54),"")</f>
        <v>35</v>
      </c>
      <c r="B54" s="78" t="s">
        <v>96</v>
      </c>
      <c r="C54" s="163">
        <v>81530</v>
      </c>
      <c r="D54" s="163" t="s">
        <v>8</v>
      </c>
      <c r="E54" s="163" t="s">
        <v>8</v>
      </c>
      <c r="F54" s="163" t="s">
        <v>8</v>
      </c>
      <c r="G54" s="163" t="s">
        <v>8</v>
      </c>
      <c r="H54" s="163" t="s">
        <v>8</v>
      </c>
      <c r="I54" s="163" t="s">
        <v>8</v>
      </c>
      <c r="J54" s="163" t="s">
        <v>8</v>
      </c>
      <c r="K54" s="163" t="s">
        <v>8</v>
      </c>
      <c r="L54" s="163" t="s">
        <v>8</v>
      </c>
      <c r="M54" s="163" t="s">
        <v>8</v>
      </c>
      <c r="N54" s="163">
        <v>81530</v>
      </c>
      <c r="O54" s="86"/>
    </row>
    <row r="55" spans="1:15" ht="11.1" customHeight="1">
      <c r="A55" s="69">
        <f>IF(B55&lt;&gt;"",COUNTA($B$20:B55),"")</f>
        <v>36</v>
      </c>
      <c r="B55" s="78" t="s">
        <v>97</v>
      </c>
      <c r="C55" s="163">
        <v>23217</v>
      </c>
      <c r="D55" s="163" t="s">
        <v>8</v>
      </c>
      <c r="E55" s="163" t="s">
        <v>8</v>
      </c>
      <c r="F55" s="163" t="s">
        <v>8</v>
      </c>
      <c r="G55" s="163" t="s">
        <v>8</v>
      </c>
      <c r="H55" s="163" t="s">
        <v>8</v>
      </c>
      <c r="I55" s="163" t="s">
        <v>8</v>
      </c>
      <c r="J55" s="163" t="s">
        <v>8</v>
      </c>
      <c r="K55" s="163" t="s">
        <v>8</v>
      </c>
      <c r="L55" s="163" t="s">
        <v>8</v>
      </c>
      <c r="M55" s="163" t="s">
        <v>8</v>
      </c>
      <c r="N55" s="163">
        <v>23217</v>
      </c>
    </row>
    <row r="56" spans="1:15"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15" s="71" customFormat="1" ht="11.1" customHeight="1">
      <c r="A57" s="69">
        <f>IF(B57&lt;&gt;"",COUNTA($B$20:B57),"")</f>
        <v>37</v>
      </c>
      <c r="B57" s="78" t="s">
        <v>69</v>
      </c>
      <c r="C57" s="170">
        <v>906</v>
      </c>
      <c r="D57" s="170">
        <v>238.31</v>
      </c>
      <c r="E57" s="170">
        <v>232.93</v>
      </c>
      <c r="F57" s="170">
        <v>32.99</v>
      </c>
      <c r="G57" s="170">
        <v>49.47</v>
      </c>
      <c r="H57" s="170">
        <v>119.46</v>
      </c>
      <c r="I57" s="170">
        <v>65.16</v>
      </c>
      <c r="J57" s="170">
        <v>54.3</v>
      </c>
      <c r="K57" s="170">
        <v>52.8</v>
      </c>
      <c r="L57" s="170">
        <v>96.44</v>
      </c>
      <c r="M57" s="170">
        <v>83.6</v>
      </c>
      <c r="N57" s="170" t="s">
        <v>8</v>
      </c>
      <c r="O57" s="85"/>
    </row>
    <row r="58" spans="1:15" s="71" customFormat="1" ht="11.1" customHeight="1">
      <c r="A58" s="69">
        <f>IF(B58&lt;&gt;"",COUNTA($B$20:B58),"")</f>
        <v>38</v>
      </c>
      <c r="B58" s="78" t="s">
        <v>70</v>
      </c>
      <c r="C58" s="170">
        <v>514.52</v>
      </c>
      <c r="D58" s="170">
        <v>124.44</v>
      </c>
      <c r="E58" s="170">
        <v>28.74</v>
      </c>
      <c r="F58" s="170">
        <v>148.77000000000001</v>
      </c>
      <c r="G58" s="170">
        <v>3.5</v>
      </c>
      <c r="H58" s="170">
        <v>54.04</v>
      </c>
      <c r="I58" s="170">
        <v>52.77</v>
      </c>
      <c r="J58" s="170">
        <v>1.27</v>
      </c>
      <c r="K58" s="170">
        <v>60.54</v>
      </c>
      <c r="L58" s="170">
        <v>68.41</v>
      </c>
      <c r="M58" s="170">
        <v>26.09</v>
      </c>
      <c r="N58" s="170" t="s">
        <v>8</v>
      </c>
      <c r="O58" s="85"/>
    </row>
    <row r="59" spans="1:15" s="71" customFormat="1" ht="21.6" customHeight="1">
      <c r="A59" s="69">
        <f>IF(B59&lt;&gt;"",COUNTA($B$20:B59),"")</f>
        <v>39</v>
      </c>
      <c r="B59" s="79" t="s">
        <v>626</v>
      </c>
      <c r="C59" s="170">
        <v>1307.81</v>
      </c>
      <c r="D59" s="170" t="s">
        <v>8</v>
      </c>
      <c r="E59" s="170" t="s">
        <v>8</v>
      </c>
      <c r="F59" s="170" t="s">
        <v>8</v>
      </c>
      <c r="G59" s="170" t="s">
        <v>8</v>
      </c>
      <c r="H59" s="170">
        <v>1307.81</v>
      </c>
      <c r="I59" s="170">
        <v>939.39</v>
      </c>
      <c r="J59" s="170">
        <v>368.41</v>
      </c>
      <c r="K59" s="170" t="s">
        <v>8</v>
      </c>
      <c r="L59" s="170" t="s">
        <v>8</v>
      </c>
      <c r="M59" s="170" t="s">
        <v>8</v>
      </c>
      <c r="N59" s="170" t="s">
        <v>8</v>
      </c>
      <c r="O59" s="85"/>
    </row>
    <row r="60" spans="1:15" s="71" customFormat="1" ht="11.1" customHeight="1">
      <c r="A60" s="69">
        <f>IF(B60&lt;&gt;"",COUNTA($B$20:B60),"")</f>
        <v>40</v>
      </c>
      <c r="B60" s="78" t="s">
        <v>71</v>
      </c>
      <c r="C60" s="170">
        <v>16.77</v>
      </c>
      <c r="D60" s="170">
        <v>0.01</v>
      </c>
      <c r="E60" s="170" t="s">
        <v>8</v>
      </c>
      <c r="F60" s="170" t="s">
        <v>8</v>
      </c>
      <c r="G60" s="170" t="s">
        <v>8</v>
      </c>
      <c r="H60" s="170" t="s">
        <v>8</v>
      </c>
      <c r="I60" s="170" t="s">
        <v>8</v>
      </c>
      <c r="J60" s="170" t="s">
        <v>8</v>
      </c>
      <c r="K60" s="170" t="s">
        <v>8</v>
      </c>
      <c r="L60" s="170" t="s">
        <v>8</v>
      </c>
      <c r="M60" s="170">
        <v>0.01</v>
      </c>
      <c r="N60" s="170">
        <v>16.75</v>
      </c>
      <c r="O60" s="85"/>
    </row>
    <row r="61" spans="1:15" s="71" customFormat="1" ht="11.1" customHeight="1">
      <c r="A61" s="69">
        <f>IF(B61&lt;&gt;"",COUNTA($B$20:B61),"")</f>
        <v>41</v>
      </c>
      <c r="B61" s="78" t="s">
        <v>72</v>
      </c>
      <c r="C61" s="170">
        <v>1649.82</v>
      </c>
      <c r="D61" s="170">
        <v>37.75</v>
      </c>
      <c r="E61" s="170">
        <v>80.87</v>
      </c>
      <c r="F61" s="170">
        <v>86.27</v>
      </c>
      <c r="G61" s="170">
        <v>160.03</v>
      </c>
      <c r="H61" s="170">
        <v>877.61</v>
      </c>
      <c r="I61" s="170">
        <v>184.53</v>
      </c>
      <c r="J61" s="170">
        <v>693.08</v>
      </c>
      <c r="K61" s="170">
        <v>33.78</v>
      </c>
      <c r="L61" s="170">
        <v>184.32</v>
      </c>
      <c r="M61" s="170">
        <v>185.91</v>
      </c>
      <c r="N61" s="170">
        <v>3.28</v>
      </c>
      <c r="O61" s="85"/>
    </row>
    <row r="62" spans="1:15" s="71" customFormat="1" ht="11.1" customHeight="1">
      <c r="A62" s="69">
        <f>IF(B62&lt;&gt;"",COUNTA($B$20:B62),"")</f>
        <v>42</v>
      </c>
      <c r="B62" s="78" t="s">
        <v>73</v>
      </c>
      <c r="C62" s="170">
        <v>28.89</v>
      </c>
      <c r="D62" s="170" t="s">
        <v>8</v>
      </c>
      <c r="E62" s="170" t="s">
        <v>8</v>
      </c>
      <c r="F62" s="170">
        <v>18.920000000000002</v>
      </c>
      <c r="G62" s="170" t="s">
        <v>8</v>
      </c>
      <c r="H62" s="170">
        <v>9.9700000000000006</v>
      </c>
      <c r="I62" s="170">
        <v>0.15</v>
      </c>
      <c r="J62" s="170">
        <v>9.82</v>
      </c>
      <c r="K62" s="170" t="s">
        <v>8</v>
      </c>
      <c r="L62" s="170" t="s">
        <v>8</v>
      </c>
      <c r="M62" s="170" t="s">
        <v>8</v>
      </c>
      <c r="N62" s="170" t="s">
        <v>8</v>
      </c>
      <c r="O62" s="85"/>
    </row>
    <row r="63" spans="1:15" s="71" customFormat="1" ht="19.149999999999999" customHeight="1">
      <c r="A63" s="70">
        <f>IF(B63&lt;&gt;"",COUNTA($B$20:B63),"")</f>
        <v>43</v>
      </c>
      <c r="B63" s="80" t="s">
        <v>74</v>
      </c>
      <c r="C63" s="171">
        <v>4366.03</v>
      </c>
      <c r="D63" s="171">
        <v>400.5</v>
      </c>
      <c r="E63" s="171">
        <v>342.54</v>
      </c>
      <c r="F63" s="171">
        <v>249.12</v>
      </c>
      <c r="G63" s="171">
        <v>213</v>
      </c>
      <c r="H63" s="171">
        <v>2348.94</v>
      </c>
      <c r="I63" s="171">
        <v>1241.69</v>
      </c>
      <c r="J63" s="171">
        <v>1107.25</v>
      </c>
      <c r="K63" s="171">
        <v>147.12</v>
      </c>
      <c r="L63" s="171">
        <v>349.18</v>
      </c>
      <c r="M63" s="171">
        <v>295.60000000000002</v>
      </c>
      <c r="N63" s="171">
        <v>20.03</v>
      </c>
      <c r="O63" s="85"/>
    </row>
    <row r="64" spans="1:15" s="71" customFormat="1" ht="21.6" customHeight="1">
      <c r="A64" s="69">
        <f>IF(B64&lt;&gt;"",COUNTA($B$20:B64),"")</f>
        <v>44</v>
      </c>
      <c r="B64" s="79" t="s">
        <v>75</v>
      </c>
      <c r="C64" s="170">
        <v>509.02</v>
      </c>
      <c r="D64" s="170">
        <v>67.59</v>
      </c>
      <c r="E64" s="170">
        <v>34.479999999999997</v>
      </c>
      <c r="F64" s="170">
        <v>34.630000000000003</v>
      </c>
      <c r="G64" s="170">
        <v>7.68</v>
      </c>
      <c r="H64" s="170">
        <v>1.27</v>
      </c>
      <c r="I64" s="170">
        <v>1.27</v>
      </c>
      <c r="J64" s="170" t="s">
        <v>8</v>
      </c>
      <c r="K64" s="170">
        <v>4.05</v>
      </c>
      <c r="L64" s="170">
        <v>295.14</v>
      </c>
      <c r="M64" s="170">
        <v>64.19</v>
      </c>
      <c r="N64" s="170" t="s">
        <v>8</v>
      </c>
      <c r="O64" s="85"/>
    </row>
    <row r="65" spans="1:15" s="71" customFormat="1" ht="11.1" customHeight="1">
      <c r="A65" s="69">
        <f>IF(B65&lt;&gt;"",COUNTA($B$20:B65),"")</f>
        <v>45</v>
      </c>
      <c r="B65" s="78" t="s">
        <v>76</v>
      </c>
      <c r="C65" s="170">
        <v>184.46</v>
      </c>
      <c r="D65" s="170">
        <v>0.63</v>
      </c>
      <c r="E65" s="170">
        <v>0.83</v>
      </c>
      <c r="F65" s="170" t="s">
        <v>8</v>
      </c>
      <c r="G65" s="170" t="s">
        <v>8</v>
      </c>
      <c r="H65" s="170">
        <v>0.11</v>
      </c>
      <c r="I65" s="170">
        <v>0.11</v>
      </c>
      <c r="J65" s="170" t="s">
        <v>8</v>
      </c>
      <c r="K65" s="170">
        <v>0.19</v>
      </c>
      <c r="L65" s="170">
        <v>148.44999999999999</v>
      </c>
      <c r="M65" s="170">
        <v>34.25</v>
      </c>
      <c r="N65" s="170" t="s">
        <v>8</v>
      </c>
      <c r="O65" s="85"/>
    </row>
    <row r="66" spans="1:15"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row>
    <row r="67" spans="1:15" s="71" customFormat="1" ht="11.1" customHeight="1">
      <c r="A67" s="69">
        <f>IF(B67&lt;&gt;"",COUNTA($B$20:B67),"")</f>
        <v>47</v>
      </c>
      <c r="B67" s="78" t="s">
        <v>78</v>
      </c>
      <c r="C67" s="170">
        <v>12.14</v>
      </c>
      <c r="D67" s="170">
        <v>0.47</v>
      </c>
      <c r="E67" s="170" t="s">
        <v>8</v>
      </c>
      <c r="F67" s="170">
        <v>0.12</v>
      </c>
      <c r="G67" s="170" t="s">
        <v>8</v>
      </c>
      <c r="H67" s="170">
        <v>1.51</v>
      </c>
      <c r="I67" s="170">
        <v>1.51</v>
      </c>
      <c r="J67" s="170" t="s">
        <v>8</v>
      </c>
      <c r="K67" s="170">
        <v>2.5299999999999998</v>
      </c>
      <c r="L67" s="170">
        <v>6.38</v>
      </c>
      <c r="M67" s="170" t="s">
        <v>8</v>
      </c>
      <c r="N67" s="170">
        <v>1.1200000000000001</v>
      </c>
      <c r="O67" s="85"/>
    </row>
    <row r="68" spans="1:15" s="71" customFormat="1" ht="11.1" customHeight="1">
      <c r="A68" s="69">
        <f>IF(B68&lt;&gt;"",COUNTA($B$20:B68),"")</f>
        <v>48</v>
      </c>
      <c r="B68" s="78" t="s">
        <v>73</v>
      </c>
      <c r="C68" s="170">
        <v>2</v>
      </c>
      <c r="D68" s="170" t="s">
        <v>8</v>
      </c>
      <c r="E68" s="170" t="s">
        <v>8</v>
      </c>
      <c r="F68" s="170" t="s">
        <v>8</v>
      </c>
      <c r="G68" s="170" t="s">
        <v>8</v>
      </c>
      <c r="H68" s="170" t="s">
        <v>8</v>
      </c>
      <c r="I68" s="170" t="s">
        <v>8</v>
      </c>
      <c r="J68" s="170" t="s">
        <v>8</v>
      </c>
      <c r="K68" s="170" t="s">
        <v>8</v>
      </c>
      <c r="L68" s="170">
        <v>2</v>
      </c>
      <c r="M68" s="170" t="s">
        <v>8</v>
      </c>
      <c r="N68" s="170" t="s">
        <v>8</v>
      </c>
      <c r="O68" s="85"/>
    </row>
    <row r="69" spans="1:15" s="71" customFormat="1" ht="19.149999999999999" customHeight="1">
      <c r="A69" s="70">
        <f>IF(B69&lt;&gt;"",COUNTA($B$20:B69),"")</f>
        <v>49</v>
      </c>
      <c r="B69" s="80" t="s">
        <v>79</v>
      </c>
      <c r="C69" s="171">
        <v>519.15</v>
      </c>
      <c r="D69" s="171">
        <v>68.06</v>
      </c>
      <c r="E69" s="171">
        <v>34.479999999999997</v>
      </c>
      <c r="F69" s="171">
        <v>34.76</v>
      </c>
      <c r="G69" s="171">
        <v>7.68</v>
      </c>
      <c r="H69" s="171">
        <v>2.78</v>
      </c>
      <c r="I69" s="171">
        <v>2.78</v>
      </c>
      <c r="J69" s="171" t="s">
        <v>8</v>
      </c>
      <c r="K69" s="171">
        <v>6.57</v>
      </c>
      <c r="L69" s="171">
        <v>299.51</v>
      </c>
      <c r="M69" s="171">
        <v>64.19</v>
      </c>
      <c r="N69" s="171">
        <v>1.1200000000000001</v>
      </c>
      <c r="O69" s="85"/>
    </row>
    <row r="70" spans="1:15" s="71" customFormat="1" ht="19.149999999999999" customHeight="1">
      <c r="A70" s="70">
        <f>IF(B70&lt;&gt;"",COUNTA($B$20:B70),"")</f>
        <v>50</v>
      </c>
      <c r="B70" s="80" t="s">
        <v>80</v>
      </c>
      <c r="C70" s="171">
        <v>4885.18</v>
      </c>
      <c r="D70" s="171">
        <v>468.57</v>
      </c>
      <c r="E70" s="171">
        <v>377.02</v>
      </c>
      <c r="F70" s="171">
        <v>283.87</v>
      </c>
      <c r="G70" s="171">
        <v>220.68</v>
      </c>
      <c r="H70" s="171">
        <v>2351.73</v>
      </c>
      <c r="I70" s="171">
        <v>1244.48</v>
      </c>
      <c r="J70" s="171">
        <v>1107.25</v>
      </c>
      <c r="K70" s="171">
        <v>153.69</v>
      </c>
      <c r="L70" s="171">
        <v>648.69000000000005</v>
      </c>
      <c r="M70" s="171">
        <v>359.79</v>
      </c>
      <c r="N70" s="171">
        <v>21.15</v>
      </c>
      <c r="O70" s="85"/>
    </row>
    <row r="71" spans="1:15" s="71" customFormat="1" ht="11.1" customHeight="1">
      <c r="A71" s="69">
        <f>IF(B71&lt;&gt;"",COUNTA($B$20:B71),"")</f>
        <v>51</v>
      </c>
      <c r="B71" s="78" t="s">
        <v>81</v>
      </c>
      <c r="C71" s="170">
        <v>1345.81</v>
      </c>
      <c r="D71" s="170" t="s">
        <v>8</v>
      </c>
      <c r="E71" s="170" t="s">
        <v>8</v>
      </c>
      <c r="F71" s="170" t="s">
        <v>8</v>
      </c>
      <c r="G71" s="170" t="s">
        <v>8</v>
      </c>
      <c r="H71" s="170" t="s">
        <v>8</v>
      </c>
      <c r="I71" s="170" t="s">
        <v>8</v>
      </c>
      <c r="J71" s="170" t="s">
        <v>8</v>
      </c>
      <c r="K71" s="170" t="s">
        <v>8</v>
      </c>
      <c r="L71" s="170" t="s">
        <v>8</v>
      </c>
      <c r="M71" s="170" t="s">
        <v>8</v>
      </c>
      <c r="N71" s="170">
        <v>1345.81</v>
      </c>
      <c r="O71" s="85"/>
    </row>
    <row r="72" spans="1:15" s="71" customFormat="1" ht="11.1" customHeight="1">
      <c r="A72" s="69">
        <f>IF(B72&lt;&gt;"",COUNTA($B$20:B72),"")</f>
        <v>52</v>
      </c>
      <c r="B72" s="78" t="s">
        <v>82</v>
      </c>
      <c r="C72" s="170">
        <v>430.54</v>
      </c>
      <c r="D72" s="170" t="s">
        <v>8</v>
      </c>
      <c r="E72" s="170" t="s">
        <v>8</v>
      </c>
      <c r="F72" s="170" t="s">
        <v>8</v>
      </c>
      <c r="G72" s="170" t="s">
        <v>8</v>
      </c>
      <c r="H72" s="170" t="s">
        <v>8</v>
      </c>
      <c r="I72" s="170" t="s">
        <v>8</v>
      </c>
      <c r="J72" s="170" t="s">
        <v>8</v>
      </c>
      <c r="K72" s="170" t="s">
        <v>8</v>
      </c>
      <c r="L72" s="170" t="s">
        <v>8</v>
      </c>
      <c r="M72" s="170" t="s">
        <v>8</v>
      </c>
      <c r="N72" s="170">
        <v>430.54</v>
      </c>
      <c r="O72" s="85"/>
    </row>
    <row r="73" spans="1:15" s="71" customFormat="1" ht="11.1" customHeight="1">
      <c r="A73" s="69">
        <f>IF(B73&lt;&gt;"",COUNTA($B$20:B73),"")</f>
        <v>53</v>
      </c>
      <c r="B73" s="78" t="s">
        <v>98</v>
      </c>
      <c r="C73" s="170">
        <v>664.38</v>
      </c>
      <c r="D73" s="170" t="s">
        <v>8</v>
      </c>
      <c r="E73" s="170" t="s">
        <v>8</v>
      </c>
      <c r="F73" s="170" t="s">
        <v>8</v>
      </c>
      <c r="G73" s="170" t="s">
        <v>8</v>
      </c>
      <c r="H73" s="170" t="s">
        <v>8</v>
      </c>
      <c r="I73" s="170" t="s">
        <v>8</v>
      </c>
      <c r="J73" s="170" t="s">
        <v>8</v>
      </c>
      <c r="K73" s="170" t="s">
        <v>8</v>
      </c>
      <c r="L73" s="170" t="s">
        <v>8</v>
      </c>
      <c r="M73" s="170" t="s">
        <v>8</v>
      </c>
      <c r="N73" s="170">
        <v>664.38</v>
      </c>
      <c r="O73" s="85"/>
    </row>
    <row r="74" spans="1:15" s="71" customFormat="1" ht="11.1" customHeight="1">
      <c r="A74" s="69">
        <f>IF(B74&lt;&gt;"",COUNTA($B$20:B74),"")</f>
        <v>54</v>
      </c>
      <c r="B74" s="78" t="s">
        <v>99</v>
      </c>
      <c r="C74" s="170">
        <v>125.74</v>
      </c>
      <c r="D74" s="170" t="s">
        <v>8</v>
      </c>
      <c r="E74" s="170" t="s">
        <v>8</v>
      </c>
      <c r="F74" s="170" t="s">
        <v>8</v>
      </c>
      <c r="G74" s="170" t="s">
        <v>8</v>
      </c>
      <c r="H74" s="170" t="s">
        <v>8</v>
      </c>
      <c r="I74" s="170" t="s">
        <v>8</v>
      </c>
      <c r="J74" s="170" t="s">
        <v>8</v>
      </c>
      <c r="K74" s="170" t="s">
        <v>8</v>
      </c>
      <c r="L74" s="170" t="s">
        <v>8</v>
      </c>
      <c r="M74" s="170" t="s">
        <v>8</v>
      </c>
      <c r="N74" s="170">
        <v>125.74</v>
      </c>
      <c r="O74" s="85"/>
    </row>
    <row r="75" spans="1:15" s="71" customFormat="1" ht="11.1" customHeight="1">
      <c r="A75" s="69">
        <f>IF(B75&lt;&gt;"",COUNTA($B$20:B75),"")</f>
        <v>55</v>
      </c>
      <c r="B75" s="78" t="s">
        <v>26</v>
      </c>
      <c r="C75" s="170">
        <v>571.27</v>
      </c>
      <c r="D75" s="170" t="s">
        <v>8</v>
      </c>
      <c r="E75" s="170" t="s">
        <v>8</v>
      </c>
      <c r="F75" s="170" t="s">
        <v>8</v>
      </c>
      <c r="G75" s="170" t="s">
        <v>8</v>
      </c>
      <c r="H75" s="170" t="s">
        <v>8</v>
      </c>
      <c r="I75" s="170" t="s">
        <v>8</v>
      </c>
      <c r="J75" s="170" t="s">
        <v>8</v>
      </c>
      <c r="K75" s="170" t="s">
        <v>8</v>
      </c>
      <c r="L75" s="170" t="s">
        <v>8</v>
      </c>
      <c r="M75" s="170" t="s">
        <v>8</v>
      </c>
      <c r="N75" s="170">
        <v>571.27</v>
      </c>
      <c r="O75" s="85"/>
    </row>
    <row r="76" spans="1:15" s="71" customFormat="1" ht="21.6" customHeight="1">
      <c r="A76" s="69">
        <f>IF(B76&lt;&gt;"",COUNTA($B$20:B76),"")</f>
        <v>56</v>
      </c>
      <c r="B76" s="79" t="s">
        <v>83</v>
      </c>
      <c r="C76" s="170">
        <v>188.74</v>
      </c>
      <c r="D76" s="170" t="s">
        <v>8</v>
      </c>
      <c r="E76" s="170" t="s">
        <v>8</v>
      </c>
      <c r="F76" s="170" t="s">
        <v>8</v>
      </c>
      <c r="G76" s="170" t="s">
        <v>8</v>
      </c>
      <c r="H76" s="170" t="s">
        <v>8</v>
      </c>
      <c r="I76" s="170" t="s">
        <v>8</v>
      </c>
      <c r="J76" s="170" t="s">
        <v>8</v>
      </c>
      <c r="K76" s="170" t="s">
        <v>8</v>
      </c>
      <c r="L76" s="170" t="s">
        <v>8</v>
      </c>
      <c r="M76" s="170" t="s">
        <v>8</v>
      </c>
      <c r="N76" s="170">
        <v>188.74</v>
      </c>
      <c r="O76" s="85"/>
    </row>
    <row r="77" spans="1:15" s="71" customFormat="1" ht="21.6" customHeight="1">
      <c r="A77" s="69">
        <f>IF(B77&lt;&gt;"",COUNTA($B$20:B77),"")</f>
        <v>57</v>
      </c>
      <c r="B77" s="79" t="s">
        <v>84</v>
      </c>
      <c r="C77" s="170">
        <v>826.09</v>
      </c>
      <c r="D77" s="170">
        <v>8.41</v>
      </c>
      <c r="E77" s="170">
        <v>5.1100000000000003</v>
      </c>
      <c r="F77" s="170">
        <v>5.87</v>
      </c>
      <c r="G77" s="170">
        <v>56.07</v>
      </c>
      <c r="H77" s="170">
        <v>703.19</v>
      </c>
      <c r="I77" s="170">
        <v>328.38</v>
      </c>
      <c r="J77" s="170">
        <v>374.81</v>
      </c>
      <c r="K77" s="170">
        <v>6.4</v>
      </c>
      <c r="L77" s="170">
        <v>40.18</v>
      </c>
      <c r="M77" s="170">
        <v>0.87</v>
      </c>
      <c r="N77" s="170" t="s">
        <v>8</v>
      </c>
      <c r="O77" s="85"/>
    </row>
    <row r="78" spans="1:15" s="71" customFormat="1" ht="21.6" customHeight="1">
      <c r="A78" s="69">
        <f>IF(B78&lt;&gt;"",COUNTA($B$20:B78),"")</f>
        <v>58</v>
      </c>
      <c r="B78" s="79" t="s">
        <v>85</v>
      </c>
      <c r="C78" s="170">
        <v>167.05</v>
      </c>
      <c r="D78" s="170">
        <v>25.28</v>
      </c>
      <c r="E78" s="170" t="s">
        <v>8</v>
      </c>
      <c r="F78" s="170">
        <v>0.24</v>
      </c>
      <c r="G78" s="170">
        <v>4.29</v>
      </c>
      <c r="H78" s="170">
        <v>135.80000000000001</v>
      </c>
      <c r="I78" s="170">
        <v>134.82</v>
      </c>
      <c r="J78" s="170">
        <v>0.97</v>
      </c>
      <c r="K78" s="170">
        <v>0.86</v>
      </c>
      <c r="L78" s="170">
        <v>0.01</v>
      </c>
      <c r="M78" s="170">
        <v>0.56999999999999995</v>
      </c>
      <c r="N78" s="170" t="s">
        <v>8</v>
      </c>
      <c r="O78" s="85"/>
    </row>
    <row r="79" spans="1:15" s="71" customFormat="1" ht="11.1" customHeight="1">
      <c r="A79" s="69">
        <f>IF(B79&lt;&gt;"",COUNTA($B$20:B79),"")</f>
        <v>59</v>
      </c>
      <c r="B79" s="78" t="s">
        <v>86</v>
      </c>
      <c r="C79" s="170">
        <v>330.31</v>
      </c>
      <c r="D79" s="170">
        <v>0.17</v>
      </c>
      <c r="E79" s="170">
        <v>117.31</v>
      </c>
      <c r="F79" s="170" t="s">
        <v>8</v>
      </c>
      <c r="G79" s="170">
        <v>0.09</v>
      </c>
      <c r="H79" s="170">
        <v>0.01</v>
      </c>
      <c r="I79" s="170">
        <v>0.01</v>
      </c>
      <c r="J79" s="170" t="s">
        <v>8</v>
      </c>
      <c r="K79" s="170">
        <v>18.309999999999999</v>
      </c>
      <c r="L79" s="170">
        <v>59.66</v>
      </c>
      <c r="M79" s="170">
        <v>134.74</v>
      </c>
      <c r="N79" s="170" t="s">
        <v>8</v>
      </c>
      <c r="O79" s="85"/>
    </row>
    <row r="80" spans="1:15" s="71" customFormat="1" ht="11.1" customHeight="1">
      <c r="A80" s="69">
        <f>IF(B80&lt;&gt;"",COUNTA($B$20:B80),"")</f>
        <v>60</v>
      </c>
      <c r="B80" s="78" t="s">
        <v>87</v>
      </c>
      <c r="C80" s="170">
        <v>789.13</v>
      </c>
      <c r="D80" s="170">
        <v>57.68</v>
      </c>
      <c r="E80" s="170">
        <v>32.729999999999997</v>
      </c>
      <c r="F80" s="170">
        <v>28.37</v>
      </c>
      <c r="G80" s="170">
        <v>7</v>
      </c>
      <c r="H80" s="170">
        <v>471.09</v>
      </c>
      <c r="I80" s="170">
        <v>443.16</v>
      </c>
      <c r="J80" s="170">
        <v>27.93</v>
      </c>
      <c r="K80" s="170">
        <v>10.95</v>
      </c>
      <c r="L80" s="170">
        <v>91.98</v>
      </c>
      <c r="M80" s="170">
        <v>66.849999999999994</v>
      </c>
      <c r="N80" s="170">
        <v>22.48</v>
      </c>
      <c r="O80" s="85"/>
    </row>
    <row r="81" spans="1:15" s="71" customFormat="1" ht="11.1" customHeight="1">
      <c r="A81" s="69">
        <f>IF(B81&lt;&gt;"",COUNTA($B$20:B81),"")</f>
        <v>61</v>
      </c>
      <c r="B81" s="78" t="s">
        <v>73</v>
      </c>
      <c r="C81" s="170">
        <v>28.89</v>
      </c>
      <c r="D81" s="170" t="s">
        <v>8</v>
      </c>
      <c r="E81" s="170" t="s">
        <v>8</v>
      </c>
      <c r="F81" s="170">
        <v>18.920000000000002</v>
      </c>
      <c r="G81" s="170" t="s">
        <v>8</v>
      </c>
      <c r="H81" s="170">
        <v>9.9700000000000006</v>
      </c>
      <c r="I81" s="170">
        <v>0.15</v>
      </c>
      <c r="J81" s="170">
        <v>9.82</v>
      </c>
      <c r="K81" s="170" t="s">
        <v>8</v>
      </c>
      <c r="L81" s="170" t="s">
        <v>8</v>
      </c>
      <c r="M81" s="170" t="s">
        <v>8</v>
      </c>
      <c r="N81" s="170" t="s">
        <v>8</v>
      </c>
      <c r="O81" s="85"/>
    </row>
    <row r="82" spans="1:15" s="71" customFormat="1" ht="19.149999999999999" customHeight="1">
      <c r="A82" s="70">
        <f>IF(B82&lt;&gt;"",COUNTA($B$20:B82),"")</f>
        <v>62</v>
      </c>
      <c r="B82" s="80" t="s">
        <v>88</v>
      </c>
      <c r="C82" s="171">
        <v>4189.51</v>
      </c>
      <c r="D82" s="171">
        <v>91.54</v>
      </c>
      <c r="E82" s="171">
        <v>155.15</v>
      </c>
      <c r="F82" s="171">
        <v>15.57</v>
      </c>
      <c r="G82" s="171">
        <v>67.459999999999994</v>
      </c>
      <c r="H82" s="171">
        <v>1300.1099999999999</v>
      </c>
      <c r="I82" s="171">
        <v>906.22</v>
      </c>
      <c r="J82" s="171">
        <v>393.89</v>
      </c>
      <c r="K82" s="171">
        <v>36.53</v>
      </c>
      <c r="L82" s="171">
        <v>191.83</v>
      </c>
      <c r="M82" s="171">
        <v>203.03</v>
      </c>
      <c r="N82" s="171">
        <v>2128.3000000000002</v>
      </c>
      <c r="O82" s="85"/>
    </row>
    <row r="83" spans="1:15" s="87" customFormat="1" ht="11.1" customHeight="1">
      <c r="A83" s="69">
        <f>IF(B83&lt;&gt;"",COUNTA($B$20:B83),"")</f>
        <v>63</v>
      </c>
      <c r="B83" s="78" t="s">
        <v>89</v>
      </c>
      <c r="C83" s="170">
        <v>207.37</v>
      </c>
      <c r="D83" s="170" t="s">
        <v>8</v>
      </c>
      <c r="E83" s="170">
        <v>8.4600000000000009</v>
      </c>
      <c r="F83" s="170">
        <v>60.95</v>
      </c>
      <c r="G83" s="170" t="s">
        <v>8</v>
      </c>
      <c r="H83" s="170">
        <v>1.84</v>
      </c>
      <c r="I83" s="170">
        <v>1.45</v>
      </c>
      <c r="J83" s="170">
        <v>0.39</v>
      </c>
      <c r="K83" s="170">
        <v>1.91</v>
      </c>
      <c r="L83" s="170">
        <v>82.93</v>
      </c>
      <c r="M83" s="170">
        <v>16.309999999999999</v>
      </c>
      <c r="N83" s="170">
        <v>34.96</v>
      </c>
      <c r="O83" s="86"/>
    </row>
    <row r="84" spans="1:15"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row>
    <row r="85" spans="1:15" s="87" customFormat="1" ht="11.1" customHeight="1">
      <c r="A85" s="69">
        <f>IF(B85&lt;&gt;"",COUNTA($B$20:B85),"")</f>
        <v>65</v>
      </c>
      <c r="B85" s="78" t="s">
        <v>91</v>
      </c>
      <c r="C85" s="170">
        <v>60.53</v>
      </c>
      <c r="D85" s="170">
        <v>9.24</v>
      </c>
      <c r="E85" s="170">
        <v>1.98</v>
      </c>
      <c r="F85" s="170" t="s">
        <v>8</v>
      </c>
      <c r="G85" s="170" t="s">
        <v>8</v>
      </c>
      <c r="H85" s="170">
        <v>1.53</v>
      </c>
      <c r="I85" s="170">
        <v>0.99</v>
      </c>
      <c r="J85" s="170">
        <v>0.55000000000000004</v>
      </c>
      <c r="K85" s="170">
        <v>0.44</v>
      </c>
      <c r="L85" s="170">
        <v>30.94</v>
      </c>
      <c r="M85" s="170">
        <v>16.399999999999999</v>
      </c>
      <c r="N85" s="170" t="s">
        <v>8</v>
      </c>
      <c r="O85" s="86"/>
    </row>
    <row r="86" spans="1:15" s="87" customFormat="1" ht="11.1" customHeight="1">
      <c r="A86" s="69">
        <f>IF(B86&lt;&gt;"",COUNTA($B$20:B86),"")</f>
        <v>66</v>
      </c>
      <c r="B86" s="78" t="s">
        <v>73</v>
      </c>
      <c r="C86" s="170">
        <v>2</v>
      </c>
      <c r="D86" s="170" t="s">
        <v>8</v>
      </c>
      <c r="E86" s="170" t="s">
        <v>8</v>
      </c>
      <c r="F86" s="170" t="s">
        <v>8</v>
      </c>
      <c r="G86" s="170" t="s">
        <v>8</v>
      </c>
      <c r="H86" s="170" t="s">
        <v>8</v>
      </c>
      <c r="I86" s="170" t="s">
        <v>8</v>
      </c>
      <c r="J86" s="170" t="s">
        <v>8</v>
      </c>
      <c r="K86" s="170" t="s">
        <v>8</v>
      </c>
      <c r="L86" s="170">
        <v>2</v>
      </c>
      <c r="M86" s="170" t="s">
        <v>8</v>
      </c>
      <c r="N86" s="170" t="s">
        <v>8</v>
      </c>
      <c r="O86" s="86"/>
    </row>
    <row r="87" spans="1:15" s="71" customFormat="1" ht="19.149999999999999" customHeight="1">
      <c r="A87" s="70">
        <f>IF(B87&lt;&gt;"",COUNTA($B$20:B87),"")</f>
        <v>67</v>
      </c>
      <c r="B87" s="80" t="s">
        <v>92</v>
      </c>
      <c r="C87" s="171">
        <v>265.89</v>
      </c>
      <c r="D87" s="171">
        <v>9.24</v>
      </c>
      <c r="E87" s="171">
        <v>10.44</v>
      </c>
      <c r="F87" s="171">
        <v>60.95</v>
      </c>
      <c r="G87" s="171" t="s">
        <v>8</v>
      </c>
      <c r="H87" s="171">
        <v>3.38</v>
      </c>
      <c r="I87" s="171">
        <v>2.4300000000000002</v>
      </c>
      <c r="J87" s="171">
        <v>0.94</v>
      </c>
      <c r="K87" s="171">
        <v>2.35</v>
      </c>
      <c r="L87" s="171">
        <v>111.87</v>
      </c>
      <c r="M87" s="171">
        <v>32.71</v>
      </c>
      <c r="N87" s="171">
        <v>34.96</v>
      </c>
      <c r="O87" s="85"/>
    </row>
    <row r="88" spans="1:15" s="71" customFormat="1" ht="19.149999999999999" customHeight="1">
      <c r="A88" s="70">
        <f>IF(B88&lt;&gt;"",COUNTA($B$20:B88),"")</f>
        <v>68</v>
      </c>
      <c r="B88" s="80" t="s">
        <v>93</v>
      </c>
      <c r="C88" s="171">
        <v>4455.41</v>
      </c>
      <c r="D88" s="171">
        <v>100.77</v>
      </c>
      <c r="E88" s="171">
        <v>165.59</v>
      </c>
      <c r="F88" s="171">
        <v>76.52</v>
      </c>
      <c r="G88" s="171">
        <v>67.459999999999994</v>
      </c>
      <c r="H88" s="171">
        <v>1303.49</v>
      </c>
      <c r="I88" s="171">
        <v>908.65</v>
      </c>
      <c r="J88" s="171">
        <v>394.84</v>
      </c>
      <c r="K88" s="171">
        <v>38.869999999999997</v>
      </c>
      <c r="L88" s="171">
        <v>303.7</v>
      </c>
      <c r="M88" s="171">
        <v>235.74</v>
      </c>
      <c r="N88" s="171">
        <v>2163.2600000000002</v>
      </c>
      <c r="O88" s="85"/>
    </row>
    <row r="89" spans="1:15" s="71" customFormat="1" ht="19.149999999999999" customHeight="1">
      <c r="A89" s="70">
        <f>IF(B89&lt;&gt;"",COUNTA($B$20:B89),"")</f>
        <v>69</v>
      </c>
      <c r="B89" s="80" t="s">
        <v>94</v>
      </c>
      <c r="C89" s="171">
        <v>-429.77</v>
      </c>
      <c r="D89" s="171">
        <v>-367.79</v>
      </c>
      <c r="E89" s="171">
        <v>-211.43</v>
      </c>
      <c r="F89" s="171">
        <v>-207.35</v>
      </c>
      <c r="G89" s="171">
        <v>-153.22</v>
      </c>
      <c r="H89" s="171">
        <v>-1048.24</v>
      </c>
      <c r="I89" s="171">
        <v>-335.82</v>
      </c>
      <c r="J89" s="171">
        <v>-712.41</v>
      </c>
      <c r="K89" s="171">
        <v>-114.82</v>
      </c>
      <c r="L89" s="171">
        <v>-344.99</v>
      </c>
      <c r="M89" s="171">
        <v>-124.05</v>
      </c>
      <c r="N89" s="171">
        <v>2142.11</v>
      </c>
      <c r="O89" s="85"/>
    </row>
    <row r="90" spans="1:15" s="87" customFormat="1" ht="24.95" customHeight="1">
      <c r="A90" s="69">
        <f>IF(B90&lt;&gt;"",COUNTA($B$20:B90),"")</f>
        <v>70</v>
      </c>
      <c r="B90" s="81" t="s">
        <v>95</v>
      </c>
      <c r="C90" s="172">
        <v>-176.51</v>
      </c>
      <c r="D90" s="172">
        <v>-308.95999999999998</v>
      </c>
      <c r="E90" s="172">
        <v>-187.39</v>
      </c>
      <c r="F90" s="172">
        <v>-233.55</v>
      </c>
      <c r="G90" s="172">
        <v>-145.54</v>
      </c>
      <c r="H90" s="172">
        <v>-1048.83</v>
      </c>
      <c r="I90" s="172">
        <v>-335.48</v>
      </c>
      <c r="J90" s="172">
        <v>-713.36</v>
      </c>
      <c r="K90" s="172">
        <v>-110.6</v>
      </c>
      <c r="L90" s="172">
        <v>-157.35</v>
      </c>
      <c r="M90" s="172">
        <v>-92.57</v>
      </c>
      <c r="N90" s="172">
        <v>2108.27</v>
      </c>
      <c r="O90" s="86"/>
    </row>
    <row r="91" spans="1:15" s="87" customFormat="1" ht="15" customHeight="1">
      <c r="A91" s="69">
        <f>IF(B91&lt;&gt;"",COUNTA($B$20:B91),"")</f>
        <v>71</v>
      </c>
      <c r="B91" s="78" t="s">
        <v>96</v>
      </c>
      <c r="C91" s="170">
        <v>398.28</v>
      </c>
      <c r="D91" s="170" t="s">
        <v>8</v>
      </c>
      <c r="E91" s="170" t="s">
        <v>8</v>
      </c>
      <c r="F91" s="170" t="s">
        <v>8</v>
      </c>
      <c r="G91" s="170" t="s">
        <v>8</v>
      </c>
      <c r="H91" s="170" t="s">
        <v>8</v>
      </c>
      <c r="I91" s="170" t="s">
        <v>8</v>
      </c>
      <c r="J91" s="170" t="s">
        <v>8</v>
      </c>
      <c r="K91" s="170" t="s">
        <v>8</v>
      </c>
      <c r="L91" s="170" t="s">
        <v>8</v>
      </c>
      <c r="M91" s="170" t="s">
        <v>8</v>
      </c>
      <c r="N91" s="170">
        <v>398.28</v>
      </c>
      <c r="O91" s="86"/>
    </row>
    <row r="92" spans="1:15" ht="11.1" customHeight="1">
      <c r="A92" s="69">
        <f>IF(B92&lt;&gt;"",COUNTA($B$20:B92),"")</f>
        <v>72</v>
      </c>
      <c r="B92" s="78" t="s">
        <v>97</v>
      </c>
      <c r="C92" s="170">
        <v>113.41</v>
      </c>
      <c r="D92" s="170" t="s">
        <v>8</v>
      </c>
      <c r="E92" s="170" t="s">
        <v>8</v>
      </c>
      <c r="F92" s="170" t="s">
        <v>8</v>
      </c>
      <c r="G92" s="170" t="s">
        <v>8</v>
      </c>
      <c r="H92" s="170" t="s">
        <v>8</v>
      </c>
      <c r="I92" s="170" t="s">
        <v>8</v>
      </c>
      <c r="J92" s="170" t="s">
        <v>8</v>
      </c>
      <c r="K92" s="170" t="s">
        <v>8</v>
      </c>
      <c r="L92" s="170" t="s">
        <v>8</v>
      </c>
      <c r="M92" s="170" t="s">
        <v>8</v>
      </c>
      <c r="N92" s="170">
        <v>113.41</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A2:B3"/>
    <mergeCell ref="C2:G3"/>
    <mergeCell ref="H2:N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1"/>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604</v>
      </c>
      <c r="B1" s="230"/>
      <c r="C1" s="231" t="str">
        <f>"Auszahlungen und Einzahlungen der kreisfreien und großen
kreisangehörigen Städte "&amp;Deckblatt!A7&amp;" nach Produktbereichen"</f>
        <v>Auszahlungen und Einzahlungen der kreisfreien und großen
kreisangehörigen Städte 2024 nach Produktbereichen</v>
      </c>
      <c r="D1" s="231"/>
      <c r="E1" s="231"/>
      <c r="F1" s="231"/>
      <c r="G1" s="232"/>
      <c r="H1" s="233" t="str">
        <f>"Auszahlungen und Einzahlungen der kreisfreien und großen
kreisangehörigen Städte "&amp;Deckblatt!A7&amp;" nach Produktbereichen"</f>
        <v>Auszahlungen und Einzahlungen der kreisfreien und großen
kreisangehörigen Städte 2024 nach Produktbereichen</v>
      </c>
      <c r="I1" s="231"/>
      <c r="J1" s="231"/>
      <c r="K1" s="231"/>
      <c r="L1" s="231"/>
      <c r="M1" s="231"/>
      <c r="N1" s="232"/>
    </row>
    <row r="2" spans="1:14" s="74" customFormat="1" ht="15" customHeight="1">
      <c r="A2" s="229" t="s">
        <v>606</v>
      </c>
      <c r="B2" s="230"/>
      <c r="C2" s="231" t="s">
        <v>57</v>
      </c>
      <c r="D2" s="231"/>
      <c r="E2" s="231"/>
      <c r="F2" s="231"/>
      <c r="G2" s="232"/>
      <c r="H2" s="233" t="s">
        <v>57</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75">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77315</v>
      </c>
      <c r="D20" s="163">
        <v>18242</v>
      </c>
      <c r="E20" s="163">
        <v>25049</v>
      </c>
      <c r="F20" s="163">
        <v>2603</v>
      </c>
      <c r="G20" s="163">
        <v>6366</v>
      </c>
      <c r="H20" s="163">
        <v>14134</v>
      </c>
      <c r="I20" s="163">
        <v>8334</v>
      </c>
      <c r="J20" s="163">
        <v>5800</v>
      </c>
      <c r="K20" s="163">
        <v>3263</v>
      </c>
      <c r="L20" s="163">
        <v>5143</v>
      </c>
      <c r="M20" s="163">
        <v>2514</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17124</v>
      </c>
      <c r="D21" s="163">
        <v>2852</v>
      </c>
      <c r="E21" s="163">
        <v>2645</v>
      </c>
      <c r="F21" s="163">
        <v>5032</v>
      </c>
      <c r="G21" s="163">
        <v>1050</v>
      </c>
      <c r="H21" s="163">
        <v>1696</v>
      </c>
      <c r="I21" s="163">
        <v>1628</v>
      </c>
      <c r="J21" s="163">
        <v>68</v>
      </c>
      <c r="K21" s="163">
        <v>1071</v>
      </c>
      <c r="L21" s="163">
        <v>2260</v>
      </c>
      <c r="M21" s="163">
        <v>517</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159274</v>
      </c>
      <c r="D22" s="163" t="s">
        <v>8</v>
      </c>
      <c r="E22" s="163" t="s">
        <v>8</v>
      </c>
      <c r="F22" s="163" t="s">
        <v>8</v>
      </c>
      <c r="G22" s="163" t="s">
        <v>8</v>
      </c>
      <c r="H22" s="163">
        <v>159274</v>
      </c>
      <c r="I22" s="163">
        <v>114549</v>
      </c>
      <c r="J22" s="163">
        <v>44725</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5513</v>
      </c>
      <c r="D23" s="163" t="s">
        <v>8</v>
      </c>
      <c r="E23" s="163" t="s">
        <v>8</v>
      </c>
      <c r="F23" s="163" t="s">
        <v>8</v>
      </c>
      <c r="G23" s="163" t="s">
        <v>8</v>
      </c>
      <c r="H23" s="163" t="s">
        <v>8</v>
      </c>
      <c r="I23" s="163" t="s">
        <v>8</v>
      </c>
      <c r="J23" s="163" t="s">
        <v>8</v>
      </c>
      <c r="K23" s="163" t="s">
        <v>8</v>
      </c>
      <c r="L23" s="163">
        <v>2</v>
      </c>
      <c r="M23" s="163">
        <v>226</v>
      </c>
      <c r="N23" s="163">
        <v>5285</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165283</v>
      </c>
      <c r="D24" s="163">
        <v>11695</v>
      </c>
      <c r="E24" s="163">
        <v>6728</v>
      </c>
      <c r="F24" s="163">
        <v>18358</v>
      </c>
      <c r="G24" s="163">
        <v>3727</v>
      </c>
      <c r="H24" s="163">
        <v>77784</v>
      </c>
      <c r="I24" s="163">
        <v>8040</v>
      </c>
      <c r="J24" s="163">
        <v>69745</v>
      </c>
      <c r="K24" s="163">
        <v>6854</v>
      </c>
      <c r="L24" s="163">
        <v>28098</v>
      </c>
      <c r="M24" s="163">
        <v>11599</v>
      </c>
      <c r="N24" s="163">
        <v>440</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9094</v>
      </c>
      <c r="D25" s="163">
        <v>18</v>
      </c>
      <c r="E25" s="163">
        <v>3001</v>
      </c>
      <c r="F25" s="163">
        <v>5226</v>
      </c>
      <c r="G25" s="163" t="s">
        <v>8</v>
      </c>
      <c r="H25" s="163">
        <v>847</v>
      </c>
      <c r="I25" s="163">
        <v>70</v>
      </c>
      <c r="J25" s="163">
        <v>778</v>
      </c>
      <c r="K25" s="163" t="s">
        <v>8</v>
      </c>
      <c r="L25" s="163">
        <v>2</v>
      </c>
      <c r="M25" s="163" t="s">
        <v>8</v>
      </c>
      <c r="N25" s="163" t="s">
        <v>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415414</v>
      </c>
      <c r="D26" s="174">
        <v>32771</v>
      </c>
      <c r="E26" s="174">
        <v>31422</v>
      </c>
      <c r="F26" s="174">
        <v>20768</v>
      </c>
      <c r="G26" s="174">
        <v>11144</v>
      </c>
      <c r="H26" s="174">
        <v>252041</v>
      </c>
      <c r="I26" s="174">
        <v>132481</v>
      </c>
      <c r="J26" s="174">
        <v>119559</v>
      </c>
      <c r="K26" s="174">
        <v>11187</v>
      </c>
      <c r="L26" s="174">
        <v>35501</v>
      </c>
      <c r="M26" s="174">
        <v>14857</v>
      </c>
      <c r="N26" s="174">
        <v>5724</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88292</v>
      </c>
      <c r="D27" s="163">
        <v>3710</v>
      </c>
      <c r="E27" s="163">
        <v>6805</v>
      </c>
      <c r="F27" s="163">
        <v>12673</v>
      </c>
      <c r="G27" s="163">
        <v>557</v>
      </c>
      <c r="H27" s="163">
        <v>745</v>
      </c>
      <c r="I27" s="163" t="s">
        <v>8</v>
      </c>
      <c r="J27" s="163">
        <v>745</v>
      </c>
      <c r="K27" s="163">
        <v>2809</v>
      </c>
      <c r="L27" s="163">
        <v>54740</v>
      </c>
      <c r="M27" s="163">
        <v>6254</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82812</v>
      </c>
      <c r="D28" s="163">
        <v>1897</v>
      </c>
      <c r="E28" s="163">
        <v>4774</v>
      </c>
      <c r="F28" s="163">
        <v>11566</v>
      </c>
      <c r="G28" s="163">
        <v>415</v>
      </c>
      <c r="H28" s="163">
        <v>745</v>
      </c>
      <c r="I28" s="163" t="s">
        <v>8</v>
      </c>
      <c r="J28" s="163">
        <v>745</v>
      </c>
      <c r="K28" s="163">
        <v>2721</v>
      </c>
      <c r="L28" s="163">
        <v>54542</v>
      </c>
      <c r="M28" s="163">
        <v>6152</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22184</v>
      </c>
      <c r="D30" s="163">
        <v>600</v>
      </c>
      <c r="E30" s="163">
        <v>50</v>
      </c>
      <c r="F30" s="163">
        <v>178</v>
      </c>
      <c r="G30" s="163">
        <v>109</v>
      </c>
      <c r="H30" s="163">
        <v>534</v>
      </c>
      <c r="I30" s="163">
        <v>200</v>
      </c>
      <c r="J30" s="163">
        <v>334</v>
      </c>
      <c r="K30" s="163" t="s">
        <v>8</v>
      </c>
      <c r="L30" s="163">
        <v>8005</v>
      </c>
      <c r="M30" s="163">
        <v>9966</v>
      </c>
      <c r="N30" s="163">
        <v>2743</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t="s">
        <v>8</v>
      </c>
      <c r="D31" s="163" t="s">
        <v>8</v>
      </c>
      <c r="E31" s="163" t="s">
        <v>8</v>
      </c>
      <c r="F31" s="163" t="s">
        <v>8</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110476</v>
      </c>
      <c r="D32" s="174">
        <v>4310</v>
      </c>
      <c r="E32" s="174">
        <v>6854</v>
      </c>
      <c r="F32" s="174">
        <v>12851</v>
      </c>
      <c r="G32" s="174">
        <v>666</v>
      </c>
      <c r="H32" s="174">
        <v>1278</v>
      </c>
      <c r="I32" s="174">
        <v>200</v>
      </c>
      <c r="J32" s="174">
        <v>1078</v>
      </c>
      <c r="K32" s="174">
        <v>2809</v>
      </c>
      <c r="L32" s="174">
        <v>62745</v>
      </c>
      <c r="M32" s="174">
        <v>16220</v>
      </c>
      <c r="N32" s="174">
        <v>2743</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525890</v>
      </c>
      <c r="D33" s="174">
        <v>37081</v>
      </c>
      <c r="E33" s="174">
        <v>38276</v>
      </c>
      <c r="F33" s="174">
        <v>33618</v>
      </c>
      <c r="G33" s="174">
        <v>11809</v>
      </c>
      <c r="H33" s="174">
        <v>253319</v>
      </c>
      <c r="I33" s="174">
        <v>132681</v>
      </c>
      <c r="J33" s="174">
        <v>120638</v>
      </c>
      <c r="K33" s="174">
        <v>13996</v>
      </c>
      <c r="L33" s="174">
        <v>98246</v>
      </c>
      <c r="M33" s="174">
        <v>31077</v>
      </c>
      <c r="N33" s="174">
        <v>8467</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v>118526</v>
      </c>
      <c r="D34" s="163" t="s">
        <v>8</v>
      </c>
      <c r="E34" s="163" t="s">
        <v>8</v>
      </c>
      <c r="F34" s="163" t="s">
        <v>8</v>
      </c>
      <c r="G34" s="163" t="s">
        <v>8</v>
      </c>
      <c r="H34" s="163" t="s">
        <v>8</v>
      </c>
      <c r="I34" s="163" t="s">
        <v>8</v>
      </c>
      <c r="J34" s="163" t="s">
        <v>8</v>
      </c>
      <c r="K34" s="163" t="s">
        <v>8</v>
      </c>
      <c r="L34" s="163" t="s">
        <v>8</v>
      </c>
      <c r="M34" s="163" t="s">
        <v>8</v>
      </c>
      <c r="N34" s="163">
        <v>118526</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v>41348</v>
      </c>
      <c r="D35" s="163" t="s">
        <v>8</v>
      </c>
      <c r="E35" s="163" t="s">
        <v>8</v>
      </c>
      <c r="F35" s="163" t="s">
        <v>8</v>
      </c>
      <c r="G35" s="163" t="s">
        <v>8</v>
      </c>
      <c r="H35" s="163" t="s">
        <v>8</v>
      </c>
      <c r="I35" s="163" t="s">
        <v>8</v>
      </c>
      <c r="J35" s="163" t="s">
        <v>8</v>
      </c>
      <c r="K35" s="163" t="s">
        <v>8</v>
      </c>
      <c r="L35" s="163" t="s">
        <v>8</v>
      </c>
      <c r="M35" s="163" t="s">
        <v>8</v>
      </c>
      <c r="N35" s="163">
        <v>41348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v>48212</v>
      </c>
      <c r="D36" s="163" t="s">
        <v>8</v>
      </c>
      <c r="E36" s="163" t="s">
        <v>8</v>
      </c>
      <c r="F36" s="163" t="s">
        <v>8</v>
      </c>
      <c r="G36" s="163" t="s">
        <v>8</v>
      </c>
      <c r="H36" s="163" t="s">
        <v>8</v>
      </c>
      <c r="I36" s="163" t="s">
        <v>8</v>
      </c>
      <c r="J36" s="163" t="s">
        <v>8</v>
      </c>
      <c r="K36" s="163" t="s">
        <v>8</v>
      </c>
      <c r="L36" s="163" t="s">
        <v>8</v>
      </c>
      <c r="M36" s="163" t="s">
        <v>8</v>
      </c>
      <c r="N36" s="163">
        <v>48212</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v>15936</v>
      </c>
      <c r="D37" s="163" t="s">
        <v>8</v>
      </c>
      <c r="E37" s="163" t="s">
        <v>8</v>
      </c>
      <c r="F37" s="163" t="s">
        <v>8</v>
      </c>
      <c r="G37" s="163" t="s">
        <v>8</v>
      </c>
      <c r="H37" s="163" t="s">
        <v>8</v>
      </c>
      <c r="I37" s="163" t="s">
        <v>8</v>
      </c>
      <c r="J37" s="163" t="s">
        <v>8</v>
      </c>
      <c r="K37" s="163" t="s">
        <v>8</v>
      </c>
      <c r="L37" s="163" t="s">
        <v>8</v>
      </c>
      <c r="M37" s="163" t="s">
        <v>8</v>
      </c>
      <c r="N37" s="163">
        <v>15936</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83814</v>
      </c>
      <c r="D38" s="163" t="s">
        <v>8</v>
      </c>
      <c r="E38" s="163" t="s">
        <v>8</v>
      </c>
      <c r="F38" s="163" t="s">
        <v>8</v>
      </c>
      <c r="G38" s="163" t="s">
        <v>8</v>
      </c>
      <c r="H38" s="163" t="s">
        <v>8</v>
      </c>
      <c r="I38" s="163" t="s">
        <v>8</v>
      </c>
      <c r="J38" s="163" t="s">
        <v>8</v>
      </c>
      <c r="K38" s="163" t="s">
        <v>8</v>
      </c>
      <c r="L38" s="163" t="s">
        <v>8</v>
      </c>
      <c r="M38" s="163" t="s">
        <v>8</v>
      </c>
      <c r="N38" s="163">
        <v>83814</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29617</v>
      </c>
      <c r="D39" s="163" t="s">
        <v>8</v>
      </c>
      <c r="E39" s="163" t="s">
        <v>8</v>
      </c>
      <c r="F39" s="163" t="s">
        <v>8</v>
      </c>
      <c r="G39" s="163" t="s">
        <v>8</v>
      </c>
      <c r="H39" s="163" t="s">
        <v>8</v>
      </c>
      <c r="I39" s="163" t="s">
        <v>8</v>
      </c>
      <c r="J39" s="163" t="s">
        <v>8</v>
      </c>
      <c r="K39" s="163" t="s">
        <v>8</v>
      </c>
      <c r="L39" s="163" t="s">
        <v>8</v>
      </c>
      <c r="M39" s="163" t="s">
        <v>8</v>
      </c>
      <c r="N39" s="163">
        <v>29617</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82667</v>
      </c>
      <c r="D40" s="163">
        <v>255</v>
      </c>
      <c r="E40" s="163">
        <v>220</v>
      </c>
      <c r="F40" s="163">
        <v>1135</v>
      </c>
      <c r="G40" s="163">
        <v>820</v>
      </c>
      <c r="H40" s="163">
        <v>69947</v>
      </c>
      <c r="I40" s="163">
        <v>35672</v>
      </c>
      <c r="J40" s="163">
        <v>34275</v>
      </c>
      <c r="K40" s="163">
        <v>590</v>
      </c>
      <c r="L40" s="163">
        <v>9167</v>
      </c>
      <c r="M40" s="163">
        <v>533</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25524</v>
      </c>
      <c r="D41" s="163">
        <v>190</v>
      </c>
      <c r="E41" s="163" t="s">
        <v>8</v>
      </c>
      <c r="F41" s="163">
        <v>849</v>
      </c>
      <c r="G41" s="163">
        <v>32</v>
      </c>
      <c r="H41" s="163">
        <v>23550</v>
      </c>
      <c r="I41" s="163">
        <v>23395</v>
      </c>
      <c r="J41" s="163">
        <v>155</v>
      </c>
      <c r="K41" s="163" t="s">
        <v>8</v>
      </c>
      <c r="L41" s="163">
        <v>661</v>
      </c>
      <c r="M41" s="163">
        <v>242</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9965</v>
      </c>
      <c r="D42" s="163">
        <v>296</v>
      </c>
      <c r="E42" s="163">
        <v>3249</v>
      </c>
      <c r="F42" s="163">
        <v>1340</v>
      </c>
      <c r="G42" s="163">
        <v>1010</v>
      </c>
      <c r="H42" s="163">
        <v>355</v>
      </c>
      <c r="I42" s="163">
        <v>355</v>
      </c>
      <c r="J42" s="163" t="s">
        <v>8</v>
      </c>
      <c r="K42" s="163">
        <v>506</v>
      </c>
      <c r="L42" s="163">
        <v>3182</v>
      </c>
      <c r="M42" s="163">
        <v>26</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91834</v>
      </c>
      <c r="D43" s="163">
        <v>6501</v>
      </c>
      <c r="E43" s="163">
        <v>17630</v>
      </c>
      <c r="F43" s="163">
        <v>6904</v>
      </c>
      <c r="G43" s="163">
        <v>796</v>
      </c>
      <c r="H43" s="163">
        <v>41893</v>
      </c>
      <c r="I43" s="163">
        <v>37228</v>
      </c>
      <c r="J43" s="163">
        <v>4665</v>
      </c>
      <c r="K43" s="163">
        <v>640</v>
      </c>
      <c r="L43" s="163">
        <v>5262</v>
      </c>
      <c r="M43" s="163">
        <v>7164</v>
      </c>
      <c r="N43" s="163">
        <v>5042</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9094</v>
      </c>
      <c r="D44" s="163">
        <v>18</v>
      </c>
      <c r="E44" s="163">
        <v>3001</v>
      </c>
      <c r="F44" s="163">
        <v>5226</v>
      </c>
      <c r="G44" s="163" t="s">
        <v>8</v>
      </c>
      <c r="H44" s="163">
        <v>847</v>
      </c>
      <c r="I44" s="163">
        <v>70</v>
      </c>
      <c r="J44" s="163">
        <v>778</v>
      </c>
      <c r="K44" s="163" t="s">
        <v>8</v>
      </c>
      <c r="L44" s="163">
        <v>2</v>
      </c>
      <c r="M44" s="163" t="s">
        <v>8</v>
      </c>
      <c r="N44" s="163" t="s">
        <v>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432853</v>
      </c>
      <c r="D45" s="174">
        <v>7225</v>
      </c>
      <c r="E45" s="174">
        <v>18098</v>
      </c>
      <c r="F45" s="174">
        <v>5003</v>
      </c>
      <c r="G45" s="174">
        <v>2658</v>
      </c>
      <c r="H45" s="174">
        <v>134898</v>
      </c>
      <c r="I45" s="174">
        <v>96581</v>
      </c>
      <c r="J45" s="174">
        <v>38318</v>
      </c>
      <c r="K45" s="174">
        <v>1736</v>
      </c>
      <c r="L45" s="174">
        <v>18269</v>
      </c>
      <c r="M45" s="174">
        <v>7965</v>
      </c>
      <c r="N45" s="174">
        <v>237000</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66489</v>
      </c>
      <c r="D46" s="163">
        <v>877</v>
      </c>
      <c r="E46" s="163">
        <v>1397</v>
      </c>
      <c r="F46" s="163">
        <v>6851</v>
      </c>
      <c r="G46" s="163">
        <v>824</v>
      </c>
      <c r="H46" s="163">
        <v>934</v>
      </c>
      <c r="I46" s="163">
        <v>600</v>
      </c>
      <c r="J46" s="163">
        <v>334</v>
      </c>
      <c r="K46" s="163">
        <v>925</v>
      </c>
      <c r="L46" s="163">
        <v>31645</v>
      </c>
      <c r="M46" s="163">
        <v>17788</v>
      </c>
      <c r="N46" s="163">
        <v>5246</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10965</v>
      </c>
      <c r="D48" s="163">
        <v>3242</v>
      </c>
      <c r="E48" s="163">
        <v>147</v>
      </c>
      <c r="F48" s="163">
        <v>115</v>
      </c>
      <c r="G48" s="163" t="s">
        <v>8</v>
      </c>
      <c r="H48" s="163" t="s">
        <v>8</v>
      </c>
      <c r="I48" s="163" t="s">
        <v>8</v>
      </c>
      <c r="J48" s="163" t="s">
        <v>8</v>
      </c>
      <c r="K48" s="163" t="s">
        <v>8</v>
      </c>
      <c r="L48" s="163">
        <v>6571</v>
      </c>
      <c r="M48" s="163">
        <v>101</v>
      </c>
      <c r="N48" s="163">
        <v>789</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t="s">
        <v>8</v>
      </c>
      <c r="D49" s="163" t="s">
        <v>8</v>
      </c>
      <c r="E49" s="163" t="s">
        <v>8</v>
      </c>
      <c r="F49" s="163" t="s">
        <v>8</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77454</v>
      </c>
      <c r="D50" s="174">
        <v>4119</v>
      </c>
      <c r="E50" s="174">
        <v>1545</v>
      </c>
      <c r="F50" s="174">
        <v>6966</v>
      </c>
      <c r="G50" s="174">
        <v>824</v>
      </c>
      <c r="H50" s="174">
        <v>935</v>
      </c>
      <c r="I50" s="174">
        <v>600</v>
      </c>
      <c r="J50" s="174">
        <v>335</v>
      </c>
      <c r="K50" s="174">
        <v>925</v>
      </c>
      <c r="L50" s="174">
        <v>38216</v>
      </c>
      <c r="M50" s="174">
        <v>17889</v>
      </c>
      <c r="N50" s="174">
        <v>6035</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510307</v>
      </c>
      <c r="D51" s="174">
        <v>11345</v>
      </c>
      <c r="E51" s="174">
        <v>19643</v>
      </c>
      <c r="F51" s="174">
        <v>11969</v>
      </c>
      <c r="G51" s="174">
        <v>3482</v>
      </c>
      <c r="H51" s="174">
        <v>135833</v>
      </c>
      <c r="I51" s="174">
        <v>97181</v>
      </c>
      <c r="J51" s="174">
        <v>38652</v>
      </c>
      <c r="K51" s="174">
        <v>2661</v>
      </c>
      <c r="L51" s="174">
        <v>56485</v>
      </c>
      <c r="M51" s="174">
        <v>25854</v>
      </c>
      <c r="N51" s="174">
        <v>243035</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-15584</v>
      </c>
      <c r="D52" s="174">
        <v>-25736</v>
      </c>
      <c r="E52" s="174">
        <v>-18633</v>
      </c>
      <c r="F52" s="174">
        <v>-21649</v>
      </c>
      <c r="G52" s="174">
        <v>-8328</v>
      </c>
      <c r="H52" s="174">
        <v>-117486</v>
      </c>
      <c r="I52" s="174">
        <v>-35501</v>
      </c>
      <c r="J52" s="174">
        <v>-81986</v>
      </c>
      <c r="K52" s="174">
        <v>-11335</v>
      </c>
      <c r="L52" s="174">
        <v>-41761</v>
      </c>
      <c r="M52" s="174">
        <v>-5223</v>
      </c>
      <c r="N52" s="174">
        <v>234567</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17438</v>
      </c>
      <c r="D53" s="173">
        <v>-25546</v>
      </c>
      <c r="E53" s="173">
        <v>-13324</v>
      </c>
      <c r="F53" s="173">
        <v>-15765</v>
      </c>
      <c r="G53" s="173">
        <v>-8486</v>
      </c>
      <c r="H53" s="173">
        <v>-117143</v>
      </c>
      <c r="I53" s="173">
        <v>-35901</v>
      </c>
      <c r="J53" s="173">
        <v>-81242</v>
      </c>
      <c r="K53" s="173">
        <v>-9451</v>
      </c>
      <c r="L53" s="173">
        <v>-17232</v>
      </c>
      <c r="M53" s="173">
        <v>-6892</v>
      </c>
      <c r="N53" s="173">
        <v>231275</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58419</v>
      </c>
      <c r="D54" s="163" t="s">
        <v>8</v>
      </c>
      <c r="E54" s="163" t="s">
        <v>8</v>
      </c>
      <c r="F54" s="163" t="s">
        <v>8</v>
      </c>
      <c r="G54" s="163" t="s">
        <v>8</v>
      </c>
      <c r="H54" s="163" t="s">
        <v>8</v>
      </c>
      <c r="I54" s="163" t="s">
        <v>8</v>
      </c>
      <c r="J54" s="163" t="s">
        <v>8</v>
      </c>
      <c r="K54" s="163" t="s">
        <v>8</v>
      </c>
      <c r="L54" s="163" t="s">
        <v>8</v>
      </c>
      <c r="M54" s="163" t="s">
        <v>8</v>
      </c>
      <c r="N54" s="163">
        <v>58419</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34870</v>
      </c>
      <c r="D55" s="163" t="s">
        <v>8</v>
      </c>
      <c r="E55" s="163" t="s">
        <v>8</v>
      </c>
      <c r="F55" s="163" t="s">
        <v>8</v>
      </c>
      <c r="G55" s="163" t="s">
        <v>8</v>
      </c>
      <c r="H55" s="163" t="s">
        <v>8</v>
      </c>
      <c r="I55" s="163" t="s">
        <v>8</v>
      </c>
      <c r="J55" s="163" t="s">
        <v>8</v>
      </c>
      <c r="K55" s="163" t="s">
        <v>8</v>
      </c>
      <c r="L55" s="163" t="s">
        <v>8</v>
      </c>
      <c r="M55" s="163">
        <v>417</v>
      </c>
      <c r="N55" s="163">
        <v>34453</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49">
        <v>789.38</v>
      </c>
      <c r="D57" s="149">
        <v>186.24</v>
      </c>
      <c r="E57" s="149">
        <v>255.75</v>
      </c>
      <c r="F57" s="149">
        <v>26.58</v>
      </c>
      <c r="G57" s="149">
        <v>65</v>
      </c>
      <c r="H57" s="149">
        <v>144.31</v>
      </c>
      <c r="I57" s="149">
        <v>85.09</v>
      </c>
      <c r="J57" s="149">
        <v>59.22</v>
      </c>
      <c r="K57" s="149">
        <v>33.31</v>
      </c>
      <c r="L57" s="149">
        <v>52.51</v>
      </c>
      <c r="M57" s="149">
        <v>25.67</v>
      </c>
      <c r="N57" s="149"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49">
        <v>174.83</v>
      </c>
      <c r="D58" s="149">
        <v>29.12</v>
      </c>
      <c r="E58" s="149">
        <v>27.01</v>
      </c>
      <c r="F58" s="149">
        <v>51.38</v>
      </c>
      <c r="G58" s="149">
        <v>10.72</v>
      </c>
      <c r="H58" s="149">
        <v>17.309999999999999</v>
      </c>
      <c r="I58" s="149">
        <v>16.62</v>
      </c>
      <c r="J58" s="149">
        <v>0.69</v>
      </c>
      <c r="K58" s="149">
        <v>10.93</v>
      </c>
      <c r="L58" s="149">
        <v>23.07</v>
      </c>
      <c r="M58" s="149">
        <v>5.28</v>
      </c>
      <c r="N58" s="149"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49">
        <v>1626.17</v>
      </c>
      <c r="D59" s="149" t="s">
        <v>8</v>
      </c>
      <c r="E59" s="149" t="s">
        <v>8</v>
      </c>
      <c r="F59" s="149" t="s">
        <v>8</v>
      </c>
      <c r="G59" s="149" t="s">
        <v>8</v>
      </c>
      <c r="H59" s="149">
        <v>1626.17</v>
      </c>
      <c r="I59" s="149">
        <v>1169.54</v>
      </c>
      <c r="J59" s="149">
        <v>456.63</v>
      </c>
      <c r="K59" s="149" t="s">
        <v>8</v>
      </c>
      <c r="L59" s="149" t="s">
        <v>8</v>
      </c>
      <c r="M59" s="149" t="s">
        <v>8</v>
      </c>
      <c r="N59" s="149"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49">
        <v>56.29</v>
      </c>
      <c r="D60" s="149" t="s">
        <v>8</v>
      </c>
      <c r="E60" s="149" t="s">
        <v>8</v>
      </c>
      <c r="F60" s="149" t="s">
        <v>8</v>
      </c>
      <c r="G60" s="149" t="s">
        <v>8</v>
      </c>
      <c r="H60" s="149" t="s">
        <v>8</v>
      </c>
      <c r="I60" s="149" t="s">
        <v>8</v>
      </c>
      <c r="J60" s="149" t="s">
        <v>8</v>
      </c>
      <c r="K60" s="149" t="s">
        <v>8</v>
      </c>
      <c r="L60" s="149">
        <v>0.02</v>
      </c>
      <c r="M60" s="149">
        <v>2.31</v>
      </c>
      <c r="N60" s="149">
        <v>53.95</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49">
        <v>1687.52</v>
      </c>
      <c r="D61" s="149">
        <v>119.4</v>
      </c>
      <c r="E61" s="149">
        <v>68.69</v>
      </c>
      <c r="F61" s="149">
        <v>187.43</v>
      </c>
      <c r="G61" s="149">
        <v>38.049999999999997</v>
      </c>
      <c r="H61" s="149">
        <v>794.17</v>
      </c>
      <c r="I61" s="149">
        <v>82.08</v>
      </c>
      <c r="J61" s="149">
        <v>712.09</v>
      </c>
      <c r="K61" s="149">
        <v>69.98</v>
      </c>
      <c r="L61" s="149">
        <v>286.88</v>
      </c>
      <c r="M61" s="149">
        <v>118.43</v>
      </c>
      <c r="N61" s="149">
        <v>4.49</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49">
        <v>92.85</v>
      </c>
      <c r="D62" s="149">
        <v>0.18</v>
      </c>
      <c r="E62" s="149">
        <v>30.64</v>
      </c>
      <c r="F62" s="149">
        <v>53.36</v>
      </c>
      <c r="G62" s="149" t="s">
        <v>8</v>
      </c>
      <c r="H62" s="149">
        <v>8.65</v>
      </c>
      <c r="I62" s="149">
        <v>0.71</v>
      </c>
      <c r="J62" s="149">
        <v>7.94</v>
      </c>
      <c r="K62" s="149" t="s">
        <v>8</v>
      </c>
      <c r="L62" s="149">
        <v>0.02</v>
      </c>
      <c r="M62" s="149" t="s">
        <v>8</v>
      </c>
      <c r="N62" s="149" t="s">
        <v>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50">
        <v>4241.3500000000004</v>
      </c>
      <c r="D63" s="150">
        <v>334.59</v>
      </c>
      <c r="E63" s="150">
        <v>320.81</v>
      </c>
      <c r="F63" s="150">
        <v>212.03</v>
      </c>
      <c r="G63" s="150">
        <v>113.77</v>
      </c>
      <c r="H63" s="150">
        <v>2573.31</v>
      </c>
      <c r="I63" s="150">
        <v>1352.62</v>
      </c>
      <c r="J63" s="150">
        <v>1220.69</v>
      </c>
      <c r="K63" s="150">
        <v>114.22</v>
      </c>
      <c r="L63" s="150">
        <v>362.47</v>
      </c>
      <c r="M63" s="150">
        <v>151.69</v>
      </c>
      <c r="N63" s="150">
        <v>58.44</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49">
        <v>901.45</v>
      </c>
      <c r="D64" s="149">
        <v>37.869999999999997</v>
      </c>
      <c r="E64" s="149">
        <v>69.47</v>
      </c>
      <c r="F64" s="149">
        <v>129.38999999999999</v>
      </c>
      <c r="G64" s="149">
        <v>5.68</v>
      </c>
      <c r="H64" s="149">
        <v>7.6</v>
      </c>
      <c r="I64" s="149" t="s">
        <v>8</v>
      </c>
      <c r="J64" s="149">
        <v>7.6</v>
      </c>
      <c r="K64" s="149">
        <v>28.68</v>
      </c>
      <c r="L64" s="149">
        <v>558.89</v>
      </c>
      <c r="M64" s="149">
        <v>63.85</v>
      </c>
      <c r="N64" s="149"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49">
        <v>845.5</v>
      </c>
      <c r="D65" s="149">
        <v>19.37</v>
      </c>
      <c r="E65" s="149">
        <v>48.75</v>
      </c>
      <c r="F65" s="149">
        <v>118.09</v>
      </c>
      <c r="G65" s="149">
        <v>4.2300000000000004</v>
      </c>
      <c r="H65" s="149">
        <v>7.6</v>
      </c>
      <c r="I65" s="149" t="s">
        <v>8</v>
      </c>
      <c r="J65" s="149">
        <v>7.6</v>
      </c>
      <c r="K65" s="149">
        <v>27.78</v>
      </c>
      <c r="L65" s="149">
        <v>556.87</v>
      </c>
      <c r="M65" s="149">
        <v>62.81</v>
      </c>
      <c r="N65" s="149"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49" t="s">
        <v>8</v>
      </c>
      <c r="D66" s="149" t="s">
        <v>8</v>
      </c>
      <c r="E66" s="149" t="s">
        <v>8</v>
      </c>
      <c r="F66" s="149" t="s">
        <v>8</v>
      </c>
      <c r="G66" s="149" t="s">
        <v>8</v>
      </c>
      <c r="H66" s="149" t="s">
        <v>8</v>
      </c>
      <c r="I66" s="149" t="s">
        <v>8</v>
      </c>
      <c r="J66" s="149" t="s">
        <v>8</v>
      </c>
      <c r="K66" s="149" t="s">
        <v>8</v>
      </c>
      <c r="L66" s="149" t="s">
        <v>8</v>
      </c>
      <c r="M66" s="149" t="s">
        <v>8</v>
      </c>
      <c r="N66" s="149"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49">
        <v>226.5</v>
      </c>
      <c r="D67" s="149">
        <v>6.13</v>
      </c>
      <c r="E67" s="149">
        <v>0.51</v>
      </c>
      <c r="F67" s="149">
        <v>1.82</v>
      </c>
      <c r="G67" s="149">
        <v>1.1100000000000001</v>
      </c>
      <c r="H67" s="149">
        <v>5.45</v>
      </c>
      <c r="I67" s="149">
        <v>2.04</v>
      </c>
      <c r="J67" s="149">
        <v>3.41</v>
      </c>
      <c r="K67" s="149" t="s">
        <v>8</v>
      </c>
      <c r="L67" s="149">
        <v>81.73</v>
      </c>
      <c r="M67" s="149">
        <v>101.75</v>
      </c>
      <c r="N67" s="149">
        <v>28.01</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49" t="s">
        <v>8</v>
      </c>
      <c r="D68" s="149" t="s">
        <v>8</v>
      </c>
      <c r="E68" s="149" t="s">
        <v>8</v>
      </c>
      <c r="F68" s="149" t="s">
        <v>8</v>
      </c>
      <c r="G68" s="149" t="s">
        <v>8</v>
      </c>
      <c r="H68" s="149" t="s">
        <v>8</v>
      </c>
      <c r="I68" s="149" t="s">
        <v>8</v>
      </c>
      <c r="J68" s="149" t="s">
        <v>8</v>
      </c>
      <c r="K68" s="149" t="s">
        <v>8</v>
      </c>
      <c r="L68" s="149" t="s">
        <v>8</v>
      </c>
      <c r="M68" s="149" t="s">
        <v>8</v>
      </c>
      <c r="N68" s="149"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50">
        <v>1127.95</v>
      </c>
      <c r="D69" s="150">
        <v>44</v>
      </c>
      <c r="E69" s="150">
        <v>69.98</v>
      </c>
      <c r="F69" s="150">
        <v>131.21</v>
      </c>
      <c r="G69" s="150">
        <v>6.8</v>
      </c>
      <c r="H69" s="150">
        <v>13.05</v>
      </c>
      <c r="I69" s="150">
        <v>2.04</v>
      </c>
      <c r="J69" s="150">
        <v>11.01</v>
      </c>
      <c r="K69" s="150">
        <v>28.68</v>
      </c>
      <c r="L69" s="150">
        <v>640.62</v>
      </c>
      <c r="M69" s="150">
        <v>165.61</v>
      </c>
      <c r="N69" s="150">
        <v>28.01</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50">
        <v>5369.3</v>
      </c>
      <c r="D70" s="150">
        <v>378.59</v>
      </c>
      <c r="E70" s="150">
        <v>390.79</v>
      </c>
      <c r="F70" s="150">
        <v>343.24</v>
      </c>
      <c r="G70" s="150">
        <v>120.57</v>
      </c>
      <c r="H70" s="150">
        <v>2586.37</v>
      </c>
      <c r="I70" s="150">
        <v>1354.67</v>
      </c>
      <c r="J70" s="150">
        <v>1231.7</v>
      </c>
      <c r="K70" s="150">
        <v>142.9</v>
      </c>
      <c r="L70" s="150">
        <v>1003.09</v>
      </c>
      <c r="M70" s="150">
        <v>317.29000000000002</v>
      </c>
      <c r="N70" s="150">
        <v>86.45</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49">
        <v>1210.1400000000001</v>
      </c>
      <c r="D71" s="149" t="s">
        <v>8</v>
      </c>
      <c r="E71" s="149" t="s">
        <v>8</v>
      </c>
      <c r="F71" s="149" t="s">
        <v>8</v>
      </c>
      <c r="G71" s="149" t="s">
        <v>8</v>
      </c>
      <c r="H71" s="149" t="s">
        <v>8</v>
      </c>
      <c r="I71" s="149" t="s">
        <v>8</v>
      </c>
      <c r="J71" s="149" t="s">
        <v>8</v>
      </c>
      <c r="K71" s="149" t="s">
        <v>8</v>
      </c>
      <c r="L71" s="149" t="s">
        <v>8</v>
      </c>
      <c r="M71" s="149" t="s">
        <v>8</v>
      </c>
      <c r="N71" s="149">
        <v>1210.1400000000001</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49">
        <v>422.16</v>
      </c>
      <c r="D72" s="149" t="s">
        <v>8</v>
      </c>
      <c r="E72" s="149" t="s">
        <v>8</v>
      </c>
      <c r="F72" s="149" t="s">
        <v>8</v>
      </c>
      <c r="G72" s="149" t="s">
        <v>8</v>
      </c>
      <c r="H72" s="149" t="s">
        <v>8</v>
      </c>
      <c r="I72" s="149" t="s">
        <v>8</v>
      </c>
      <c r="J72" s="149" t="s">
        <v>8</v>
      </c>
      <c r="K72" s="149" t="s">
        <v>8</v>
      </c>
      <c r="L72" s="149" t="s">
        <v>8</v>
      </c>
      <c r="M72" s="149" t="s">
        <v>8</v>
      </c>
      <c r="N72" s="149">
        <v>422.16</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49">
        <v>492.24</v>
      </c>
      <c r="D73" s="149" t="s">
        <v>8</v>
      </c>
      <c r="E73" s="149" t="s">
        <v>8</v>
      </c>
      <c r="F73" s="149" t="s">
        <v>8</v>
      </c>
      <c r="G73" s="149" t="s">
        <v>8</v>
      </c>
      <c r="H73" s="149" t="s">
        <v>8</v>
      </c>
      <c r="I73" s="149" t="s">
        <v>8</v>
      </c>
      <c r="J73" s="149" t="s">
        <v>8</v>
      </c>
      <c r="K73" s="149" t="s">
        <v>8</v>
      </c>
      <c r="L73" s="149" t="s">
        <v>8</v>
      </c>
      <c r="M73" s="149" t="s">
        <v>8</v>
      </c>
      <c r="N73" s="149">
        <v>492.24</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49">
        <v>162.71</v>
      </c>
      <c r="D74" s="149" t="s">
        <v>8</v>
      </c>
      <c r="E74" s="149" t="s">
        <v>8</v>
      </c>
      <c r="F74" s="149" t="s">
        <v>8</v>
      </c>
      <c r="G74" s="149" t="s">
        <v>8</v>
      </c>
      <c r="H74" s="149" t="s">
        <v>8</v>
      </c>
      <c r="I74" s="149" t="s">
        <v>8</v>
      </c>
      <c r="J74" s="149" t="s">
        <v>8</v>
      </c>
      <c r="K74" s="149" t="s">
        <v>8</v>
      </c>
      <c r="L74" s="149" t="s">
        <v>8</v>
      </c>
      <c r="M74" s="149" t="s">
        <v>8</v>
      </c>
      <c r="N74" s="149">
        <v>162.71</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49">
        <v>855.74</v>
      </c>
      <c r="D75" s="149" t="s">
        <v>8</v>
      </c>
      <c r="E75" s="149" t="s">
        <v>8</v>
      </c>
      <c r="F75" s="149" t="s">
        <v>8</v>
      </c>
      <c r="G75" s="149" t="s">
        <v>8</v>
      </c>
      <c r="H75" s="149" t="s">
        <v>8</v>
      </c>
      <c r="I75" s="149" t="s">
        <v>8</v>
      </c>
      <c r="J75" s="149" t="s">
        <v>8</v>
      </c>
      <c r="K75" s="149" t="s">
        <v>8</v>
      </c>
      <c r="L75" s="149" t="s">
        <v>8</v>
      </c>
      <c r="M75" s="149" t="s">
        <v>8</v>
      </c>
      <c r="N75" s="149">
        <v>855.74</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49">
        <v>302.39</v>
      </c>
      <c r="D76" s="149" t="s">
        <v>8</v>
      </c>
      <c r="E76" s="149" t="s">
        <v>8</v>
      </c>
      <c r="F76" s="149" t="s">
        <v>8</v>
      </c>
      <c r="G76" s="149" t="s">
        <v>8</v>
      </c>
      <c r="H76" s="149" t="s">
        <v>8</v>
      </c>
      <c r="I76" s="149" t="s">
        <v>8</v>
      </c>
      <c r="J76" s="149" t="s">
        <v>8</v>
      </c>
      <c r="K76" s="149" t="s">
        <v>8</v>
      </c>
      <c r="L76" s="149" t="s">
        <v>8</v>
      </c>
      <c r="M76" s="149" t="s">
        <v>8</v>
      </c>
      <c r="N76" s="149">
        <v>302.39</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49">
        <v>844.02</v>
      </c>
      <c r="D77" s="149">
        <v>2.61</v>
      </c>
      <c r="E77" s="149">
        <v>2.2400000000000002</v>
      </c>
      <c r="F77" s="149">
        <v>11.59</v>
      </c>
      <c r="G77" s="149">
        <v>8.3699999999999992</v>
      </c>
      <c r="H77" s="149">
        <v>714.16</v>
      </c>
      <c r="I77" s="149">
        <v>364.21</v>
      </c>
      <c r="J77" s="149">
        <v>349.94</v>
      </c>
      <c r="K77" s="149">
        <v>6.02</v>
      </c>
      <c r="L77" s="149">
        <v>93.59</v>
      </c>
      <c r="M77" s="149">
        <v>5.44</v>
      </c>
      <c r="N77" s="149"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49">
        <v>260.58999999999997</v>
      </c>
      <c r="D78" s="149">
        <v>1.94</v>
      </c>
      <c r="E78" s="149" t="s">
        <v>8</v>
      </c>
      <c r="F78" s="149">
        <v>8.67</v>
      </c>
      <c r="G78" s="149">
        <v>0.32</v>
      </c>
      <c r="H78" s="149">
        <v>240.44</v>
      </c>
      <c r="I78" s="149">
        <v>238.87</v>
      </c>
      <c r="J78" s="149">
        <v>1.58</v>
      </c>
      <c r="K78" s="149" t="s">
        <v>8</v>
      </c>
      <c r="L78" s="149">
        <v>6.74</v>
      </c>
      <c r="M78" s="149">
        <v>2.4700000000000002</v>
      </c>
      <c r="N78" s="149"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49">
        <v>101.75</v>
      </c>
      <c r="D79" s="149">
        <v>3.02</v>
      </c>
      <c r="E79" s="149">
        <v>33.18</v>
      </c>
      <c r="F79" s="149">
        <v>13.68</v>
      </c>
      <c r="G79" s="149">
        <v>10.32</v>
      </c>
      <c r="H79" s="149">
        <v>3.62</v>
      </c>
      <c r="I79" s="149">
        <v>3.62</v>
      </c>
      <c r="J79" s="149" t="s">
        <v>8</v>
      </c>
      <c r="K79" s="149">
        <v>5.17</v>
      </c>
      <c r="L79" s="149">
        <v>32.49</v>
      </c>
      <c r="M79" s="149">
        <v>0.27</v>
      </c>
      <c r="N79" s="149"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49">
        <v>937.62</v>
      </c>
      <c r="D80" s="149">
        <v>66.38</v>
      </c>
      <c r="E80" s="149">
        <v>180</v>
      </c>
      <c r="F80" s="149">
        <v>70.489999999999995</v>
      </c>
      <c r="G80" s="149">
        <v>8.1300000000000008</v>
      </c>
      <c r="H80" s="149">
        <v>427.73</v>
      </c>
      <c r="I80" s="149">
        <v>380.09</v>
      </c>
      <c r="J80" s="149">
        <v>47.63</v>
      </c>
      <c r="K80" s="149">
        <v>6.54</v>
      </c>
      <c r="L80" s="149">
        <v>53.72</v>
      </c>
      <c r="M80" s="149">
        <v>73.150000000000006</v>
      </c>
      <c r="N80" s="149">
        <v>51.48</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49">
        <v>92.85</v>
      </c>
      <c r="D81" s="149">
        <v>0.18</v>
      </c>
      <c r="E81" s="149">
        <v>30.64</v>
      </c>
      <c r="F81" s="149">
        <v>53.36</v>
      </c>
      <c r="G81" s="149" t="s">
        <v>8</v>
      </c>
      <c r="H81" s="149">
        <v>8.65</v>
      </c>
      <c r="I81" s="149">
        <v>0.71</v>
      </c>
      <c r="J81" s="149">
        <v>7.94</v>
      </c>
      <c r="K81" s="149" t="s">
        <v>8</v>
      </c>
      <c r="L81" s="149">
        <v>0.02</v>
      </c>
      <c r="M81" s="149" t="s">
        <v>8</v>
      </c>
      <c r="N81" s="149" t="s">
        <v>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50">
        <v>4419.3900000000003</v>
      </c>
      <c r="D82" s="150">
        <v>73.77</v>
      </c>
      <c r="E82" s="150">
        <v>184.78</v>
      </c>
      <c r="F82" s="150">
        <v>51.08</v>
      </c>
      <c r="G82" s="150">
        <v>27.14</v>
      </c>
      <c r="H82" s="150">
        <v>1377.3</v>
      </c>
      <c r="I82" s="150">
        <v>986.08</v>
      </c>
      <c r="J82" s="150">
        <v>391.22</v>
      </c>
      <c r="K82" s="150">
        <v>17.73</v>
      </c>
      <c r="L82" s="150">
        <v>186.53</v>
      </c>
      <c r="M82" s="150">
        <v>81.33</v>
      </c>
      <c r="N82" s="150">
        <v>2419.75</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49">
        <v>678.84</v>
      </c>
      <c r="D83" s="149">
        <v>8.9600000000000009</v>
      </c>
      <c r="E83" s="149">
        <v>14.27</v>
      </c>
      <c r="F83" s="149">
        <v>69.95</v>
      </c>
      <c r="G83" s="149">
        <v>8.41</v>
      </c>
      <c r="H83" s="149">
        <v>9.5399999999999991</v>
      </c>
      <c r="I83" s="149">
        <v>6.13</v>
      </c>
      <c r="J83" s="149">
        <v>3.41</v>
      </c>
      <c r="K83" s="149">
        <v>9.44</v>
      </c>
      <c r="L83" s="149">
        <v>323.10000000000002</v>
      </c>
      <c r="M83" s="149">
        <v>181.62</v>
      </c>
      <c r="N83" s="149">
        <v>53.56</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49" t="s">
        <v>8</v>
      </c>
      <c r="D84" s="149" t="s">
        <v>8</v>
      </c>
      <c r="E84" s="149" t="s">
        <v>8</v>
      </c>
      <c r="F84" s="149" t="s">
        <v>8</v>
      </c>
      <c r="G84" s="149" t="s">
        <v>8</v>
      </c>
      <c r="H84" s="149" t="s">
        <v>8</v>
      </c>
      <c r="I84" s="149" t="s">
        <v>8</v>
      </c>
      <c r="J84" s="149" t="s">
        <v>8</v>
      </c>
      <c r="K84" s="149" t="s">
        <v>8</v>
      </c>
      <c r="L84" s="149" t="s">
        <v>8</v>
      </c>
      <c r="M84" s="149" t="s">
        <v>8</v>
      </c>
      <c r="N84" s="149"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49">
        <v>111.96</v>
      </c>
      <c r="D85" s="149">
        <v>33.1</v>
      </c>
      <c r="E85" s="149">
        <v>1.51</v>
      </c>
      <c r="F85" s="149">
        <v>1.18</v>
      </c>
      <c r="G85" s="149" t="s">
        <v>8</v>
      </c>
      <c r="H85" s="149" t="s">
        <v>8</v>
      </c>
      <c r="I85" s="149" t="s">
        <v>8</v>
      </c>
      <c r="J85" s="149" t="s">
        <v>8</v>
      </c>
      <c r="K85" s="149" t="s">
        <v>8</v>
      </c>
      <c r="L85" s="149">
        <v>67.08</v>
      </c>
      <c r="M85" s="149">
        <v>1.03</v>
      </c>
      <c r="N85" s="149">
        <v>8.06</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49" t="s">
        <v>8</v>
      </c>
      <c r="D86" s="149" t="s">
        <v>8</v>
      </c>
      <c r="E86" s="149" t="s">
        <v>8</v>
      </c>
      <c r="F86" s="149" t="s">
        <v>8</v>
      </c>
      <c r="G86" s="149" t="s">
        <v>8</v>
      </c>
      <c r="H86" s="149" t="s">
        <v>8</v>
      </c>
      <c r="I86" s="149" t="s">
        <v>8</v>
      </c>
      <c r="J86" s="149" t="s">
        <v>8</v>
      </c>
      <c r="K86" s="149" t="s">
        <v>8</v>
      </c>
      <c r="L86" s="149" t="s">
        <v>8</v>
      </c>
      <c r="M86" s="149" t="s">
        <v>8</v>
      </c>
      <c r="N86" s="149"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50">
        <v>790.8</v>
      </c>
      <c r="D87" s="150">
        <v>42.06</v>
      </c>
      <c r="E87" s="150">
        <v>15.77</v>
      </c>
      <c r="F87" s="150">
        <v>71.12</v>
      </c>
      <c r="G87" s="150">
        <v>8.41</v>
      </c>
      <c r="H87" s="150">
        <v>9.5399999999999991</v>
      </c>
      <c r="I87" s="150">
        <v>6.13</v>
      </c>
      <c r="J87" s="150">
        <v>3.42</v>
      </c>
      <c r="K87" s="150">
        <v>9.44</v>
      </c>
      <c r="L87" s="150">
        <v>390.18</v>
      </c>
      <c r="M87" s="150">
        <v>182.64</v>
      </c>
      <c r="N87" s="150">
        <v>61.62</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50">
        <v>5210.1899999999996</v>
      </c>
      <c r="D88" s="150">
        <v>115.83</v>
      </c>
      <c r="E88" s="150">
        <v>200.55</v>
      </c>
      <c r="F88" s="150">
        <v>122.2</v>
      </c>
      <c r="G88" s="150">
        <v>35.549999999999997</v>
      </c>
      <c r="H88" s="150">
        <v>1386.84</v>
      </c>
      <c r="I88" s="150">
        <v>992.21</v>
      </c>
      <c r="J88" s="150">
        <v>394.63</v>
      </c>
      <c r="K88" s="150">
        <v>27.17</v>
      </c>
      <c r="L88" s="150">
        <v>576.71</v>
      </c>
      <c r="M88" s="150">
        <v>263.97000000000003</v>
      </c>
      <c r="N88" s="150">
        <v>2481.36</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50">
        <v>-159.11000000000001</v>
      </c>
      <c r="D89" s="150">
        <v>-262.76</v>
      </c>
      <c r="E89" s="150">
        <v>-190.24</v>
      </c>
      <c r="F89" s="150">
        <v>-221.04</v>
      </c>
      <c r="G89" s="150">
        <v>-85.02</v>
      </c>
      <c r="H89" s="150">
        <v>-1199.53</v>
      </c>
      <c r="I89" s="150">
        <v>-362.46</v>
      </c>
      <c r="J89" s="150">
        <v>-837.07</v>
      </c>
      <c r="K89" s="150">
        <v>-115.73</v>
      </c>
      <c r="L89" s="150">
        <v>-426.38</v>
      </c>
      <c r="M89" s="150">
        <v>-53.32</v>
      </c>
      <c r="N89" s="150">
        <v>2394.91</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51">
        <v>178.04</v>
      </c>
      <c r="D90" s="151">
        <v>-260.82</v>
      </c>
      <c r="E90" s="151">
        <v>-136.03</v>
      </c>
      <c r="F90" s="151">
        <v>-160.96</v>
      </c>
      <c r="G90" s="151">
        <v>-86.64</v>
      </c>
      <c r="H90" s="151">
        <v>-1196.02</v>
      </c>
      <c r="I90" s="151">
        <v>-366.54</v>
      </c>
      <c r="J90" s="151">
        <v>-829.47</v>
      </c>
      <c r="K90" s="151">
        <v>-96.49</v>
      </c>
      <c r="L90" s="151">
        <v>-175.94</v>
      </c>
      <c r="M90" s="151">
        <v>-70.36</v>
      </c>
      <c r="N90" s="151">
        <v>2361.3000000000002</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49">
        <v>596.45000000000005</v>
      </c>
      <c r="D91" s="149" t="s">
        <v>8</v>
      </c>
      <c r="E91" s="149" t="s">
        <v>8</v>
      </c>
      <c r="F91" s="149" t="s">
        <v>8</v>
      </c>
      <c r="G91" s="149" t="s">
        <v>8</v>
      </c>
      <c r="H91" s="149" t="s">
        <v>8</v>
      </c>
      <c r="I91" s="149" t="s">
        <v>8</v>
      </c>
      <c r="J91" s="149" t="s">
        <v>8</v>
      </c>
      <c r="K91" s="149" t="s">
        <v>8</v>
      </c>
      <c r="L91" s="149" t="s">
        <v>8</v>
      </c>
      <c r="M91" s="149" t="s">
        <v>8</v>
      </c>
      <c r="N91" s="149">
        <v>596.45000000000005</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49">
        <v>356.02</v>
      </c>
      <c r="D92" s="149" t="s">
        <v>8</v>
      </c>
      <c r="E92" s="149" t="s">
        <v>8</v>
      </c>
      <c r="F92" s="149" t="s">
        <v>8</v>
      </c>
      <c r="G92" s="149" t="s">
        <v>8</v>
      </c>
      <c r="H92" s="149" t="s">
        <v>8</v>
      </c>
      <c r="I92" s="149" t="s">
        <v>8</v>
      </c>
      <c r="J92" s="149" t="s">
        <v>8</v>
      </c>
      <c r="K92" s="149" t="s">
        <v>8</v>
      </c>
      <c r="L92" s="149" t="s">
        <v>8</v>
      </c>
      <c r="M92" s="149">
        <v>4.26</v>
      </c>
      <c r="N92" s="149">
        <v>351.76</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A44"/>
  <sheetViews>
    <sheetView zoomScale="140" zoomScaleNormal="140" zoomScaleSheetLayoutView="90" zoomScalePageLayoutView="140" workbookViewId="0"/>
  </sheetViews>
  <sheetFormatPr baseColWidth="10" defaultColWidth="11.42578125" defaultRowHeight="12.75"/>
  <cols>
    <col min="1" max="1" width="93.85546875" style="25" customWidth="1"/>
    <col min="2" max="2" width="11.42578125" style="25" customWidth="1"/>
    <col min="3" max="16384" width="11.42578125" style="25"/>
  </cols>
  <sheetData>
    <row r="1" spans="1:1" s="19" customFormat="1" ht="39.950000000000003" customHeight="1">
      <c r="A1" s="30" t="s">
        <v>975</v>
      </c>
    </row>
    <row r="2" spans="1:1" s="21" customFormat="1" ht="11.45" customHeight="1">
      <c r="A2" s="20"/>
    </row>
    <row r="3" spans="1:1" s="23" customFormat="1" ht="11.45" customHeight="1">
      <c r="A3" s="22"/>
    </row>
    <row r="4" spans="1:1" s="24" customFormat="1" ht="11.45" customHeight="1">
      <c r="A4" s="22"/>
    </row>
    <row r="5" spans="1:1" ht="11.45" customHeight="1">
      <c r="A5" s="22"/>
    </row>
    <row r="6" spans="1:1" s="21" customFormat="1" ht="11.45" customHeight="1">
      <c r="A6" s="22"/>
    </row>
    <row r="7" spans="1:1" s="21" customFormat="1" ht="11.45" customHeight="1">
      <c r="A7" s="22"/>
    </row>
    <row r="8" spans="1:1" s="21" customFormat="1" ht="11.45" customHeight="1">
      <c r="A8" s="22"/>
    </row>
    <row r="9" spans="1:1" s="21" customFormat="1" ht="11.45" customHeight="1">
      <c r="A9" s="22"/>
    </row>
    <row r="10" spans="1:1" s="21" customFormat="1" ht="11.45" customHeight="1">
      <c r="A10" s="22"/>
    </row>
    <row r="11" spans="1:1" s="21" customFormat="1" ht="11.45" customHeight="1">
      <c r="A11" s="22"/>
    </row>
    <row r="12" spans="1:1" s="21" customFormat="1" ht="11.45" customHeight="1">
      <c r="A12" s="22"/>
    </row>
    <row r="13" spans="1:1" s="21" customFormat="1" ht="11.45" customHeight="1">
      <c r="A13" s="22"/>
    </row>
    <row r="14" spans="1:1" s="21" customFormat="1" ht="11.45" customHeight="1">
      <c r="A14" s="22"/>
    </row>
    <row r="15" spans="1:1" s="21" customFormat="1" ht="11.45" customHeight="1">
      <c r="A15" s="22"/>
    </row>
    <row r="16" spans="1:1" s="21" customFormat="1" ht="11.45" customHeight="1">
      <c r="A16" s="22"/>
    </row>
    <row r="17" spans="1:1" s="21" customFormat="1" ht="11.45" customHeight="1">
      <c r="A17" s="22"/>
    </row>
    <row r="18" spans="1:1" s="21" customFormat="1" ht="11.45" customHeight="1">
      <c r="A18" s="22"/>
    </row>
    <row r="19" spans="1:1" s="21" customFormat="1" ht="11.45" customHeight="1">
      <c r="A19" s="22"/>
    </row>
    <row r="20" spans="1:1" s="21" customFormat="1" ht="11.45" customHeight="1">
      <c r="A20" s="22"/>
    </row>
    <row r="21" spans="1:1" s="21" customFormat="1" ht="11.45" customHeight="1">
      <c r="A21" s="22"/>
    </row>
    <row r="22" spans="1:1" s="21" customFormat="1" ht="11.45" customHeight="1">
      <c r="A22" s="22"/>
    </row>
    <row r="23" spans="1:1" s="21" customFormat="1" ht="11.45" customHeight="1">
      <c r="A23" s="22"/>
    </row>
    <row r="24" spans="1:1" s="21" customFormat="1" ht="11.45" customHeight="1">
      <c r="A24" s="22"/>
    </row>
    <row r="25" spans="1:1" ht="11.45" customHeight="1">
      <c r="A25" s="22"/>
    </row>
    <row r="26" spans="1:1" s="21" customFormat="1" ht="11.45" customHeight="1">
      <c r="A26" s="26"/>
    </row>
    <row r="27" spans="1:1" ht="11.45" customHeight="1">
      <c r="A27" s="27"/>
    </row>
    <row r="28" spans="1:1" ht="11.45" customHeight="1">
      <c r="A28" s="26"/>
    </row>
    <row r="29" spans="1:1" ht="11.45" customHeight="1">
      <c r="A29" s="22"/>
    </row>
    <row r="30" spans="1:1" ht="11.45" customHeight="1">
      <c r="A30" s="22"/>
    </row>
    <row r="31" spans="1:1" s="24" customFormat="1" ht="11.45" customHeight="1">
      <c r="A31" s="26"/>
    </row>
    <row r="32" spans="1:1" s="24" customFormat="1" ht="11.45" customHeight="1">
      <c r="A32" s="27"/>
    </row>
    <row r="33" spans="1:1" s="24" customFormat="1" ht="11.45" customHeight="1">
      <c r="A33" s="16"/>
    </row>
    <row r="34" spans="1:1" s="24" customFormat="1" ht="11.45" customHeight="1">
      <c r="A34" s="22"/>
    </row>
    <row r="35" spans="1:1" s="24" customFormat="1" ht="11.45" customHeight="1">
      <c r="A35" s="26"/>
    </row>
    <row r="36" spans="1:1" s="24" customFormat="1" ht="11.45" customHeight="1">
      <c r="A36" s="28"/>
    </row>
    <row r="37" spans="1:1" s="24" customFormat="1" ht="11.45" customHeight="1">
      <c r="A37" s="26"/>
    </row>
    <row r="38" spans="1:1" s="24" customFormat="1" ht="11.45" customHeight="1">
      <c r="A38" s="29"/>
    </row>
    <row r="39" spans="1:1" s="24" customFormat="1" ht="11.45" customHeight="1">
      <c r="A39" s="22"/>
    </row>
    <row r="40" spans="1:1" s="24" customFormat="1" ht="11.45" customHeight="1">
      <c r="A40" s="26"/>
    </row>
    <row r="41" spans="1:1" s="24" customFormat="1" ht="11.45" customHeight="1">
      <c r="A41" s="29"/>
    </row>
    <row r="42" spans="1:1" s="24" customFormat="1" ht="11.45" customHeight="1">
      <c r="A42" s="22"/>
    </row>
    <row r="43" spans="1:1" s="24" customFormat="1" ht="11.45" customHeight="1">
      <c r="A43" s="26"/>
    </row>
    <row r="44" spans="1:1" s="24" customFormat="1" ht="12.75" customHeight="1">
      <c r="A44" s="29"/>
    </row>
  </sheetData>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41"/>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82" t="s">
        <v>604</v>
      </c>
      <c r="B1" s="229"/>
      <c r="C1" s="232" t="str">
        <f>"Auszahlungen und Einzahlungen der kreisfreien und großen
kreisangehörigen Städte "&amp;Deckblatt!A7&amp;" nach Produktbereichen"</f>
        <v>Auszahlungen und Einzahlungen der kreisfreien und großen
kreisangehörigen Städte 2024 nach Produktbereichen</v>
      </c>
      <c r="D1" s="283"/>
      <c r="E1" s="283"/>
      <c r="F1" s="283"/>
      <c r="G1" s="283"/>
      <c r="H1" s="283" t="str">
        <f>"Auszahlungen und Einzahlungen der kreisfreien und großen
kreisangehörigen Städte "&amp;Deckblatt!A7&amp;" nach Produktbereichen"</f>
        <v>Auszahlungen und Einzahlungen der kreisfreien und großen
kreisangehörigen Städte 2024 nach Produktbereichen</v>
      </c>
      <c r="I1" s="283"/>
      <c r="J1" s="283"/>
      <c r="K1" s="283"/>
      <c r="L1" s="283"/>
      <c r="M1" s="283"/>
      <c r="N1" s="283"/>
    </row>
    <row r="2" spans="1:14" s="74" customFormat="1" ht="15" customHeight="1">
      <c r="A2" s="286" t="s">
        <v>607</v>
      </c>
      <c r="B2" s="287"/>
      <c r="C2" s="274" t="s">
        <v>58</v>
      </c>
      <c r="D2" s="275"/>
      <c r="E2" s="275"/>
      <c r="F2" s="275"/>
      <c r="G2" s="275"/>
      <c r="H2" s="275" t="s">
        <v>58</v>
      </c>
      <c r="I2" s="275"/>
      <c r="J2" s="275"/>
      <c r="K2" s="275"/>
      <c r="L2" s="275"/>
      <c r="M2" s="275"/>
      <c r="N2" s="275"/>
    </row>
    <row r="3" spans="1:14" s="74" customFormat="1" ht="15" customHeight="1">
      <c r="A3" s="288"/>
      <c r="B3" s="289"/>
      <c r="C3" s="284"/>
      <c r="D3" s="285"/>
      <c r="E3" s="285"/>
      <c r="F3" s="285"/>
      <c r="G3" s="285"/>
      <c r="H3" s="285"/>
      <c r="I3" s="285"/>
      <c r="J3" s="285"/>
      <c r="K3" s="285"/>
      <c r="L3" s="285"/>
      <c r="M3" s="285"/>
      <c r="N3" s="285"/>
    </row>
    <row r="4" spans="1:14" ht="11.45" customHeight="1">
      <c r="A4" s="290" t="s">
        <v>27</v>
      </c>
      <c r="B4" s="293" t="s">
        <v>115</v>
      </c>
      <c r="C4" s="293" t="s">
        <v>1</v>
      </c>
      <c r="D4" s="277" t="s">
        <v>119</v>
      </c>
      <c r="E4" s="298"/>
      <c r="F4" s="298"/>
      <c r="G4" s="298"/>
      <c r="H4" s="298" t="s">
        <v>119</v>
      </c>
      <c r="I4" s="298"/>
      <c r="J4" s="298"/>
      <c r="K4" s="298"/>
      <c r="L4" s="298"/>
      <c r="M4" s="298"/>
      <c r="N4" s="298"/>
    </row>
    <row r="5" spans="1:14" ht="11.45" customHeight="1">
      <c r="A5" s="291"/>
      <c r="B5" s="294"/>
      <c r="C5" s="294"/>
      <c r="D5" s="228" t="s">
        <v>106</v>
      </c>
      <c r="E5" s="228" t="s">
        <v>107</v>
      </c>
      <c r="F5" s="228" t="s">
        <v>108</v>
      </c>
      <c r="G5" s="227" t="s">
        <v>109</v>
      </c>
      <c r="H5" s="223" t="s">
        <v>110</v>
      </c>
      <c r="I5" s="299" t="s">
        <v>103</v>
      </c>
      <c r="J5" s="223"/>
      <c r="K5" s="228" t="s">
        <v>112</v>
      </c>
      <c r="L5" s="228" t="s">
        <v>117</v>
      </c>
      <c r="M5" s="300" t="s">
        <v>118</v>
      </c>
      <c r="N5" s="227" t="s">
        <v>113</v>
      </c>
    </row>
    <row r="6" spans="1:14" ht="11.45" customHeight="1">
      <c r="A6" s="291"/>
      <c r="B6" s="294"/>
      <c r="C6" s="294"/>
      <c r="D6" s="228"/>
      <c r="E6" s="228"/>
      <c r="F6" s="228"/>
      <c r="G6" s="227"/>
      <c r="H6" s="223"/>
      <c r="I6" s="291" t="s">
        <v>102</v>
      </c>
      <c r="J6" s="301" t="s">
        <v>111</v>
      </c>
      <c r="K6" s="228"/>
      <c r="L6" s="228"/>
      <c r="M6" s="301"/>
      <c r="N6" s="227"/>
    </row>
    <row r="7" spans="1:14" ht="11.45" customHeight="1">
      <c r="A7" s="291"/>
      <c r="B7" s="294"/>
      <c r="C7" s="294"/>
      <c r="D7" s="228"/>
      <c r="E7" s="228"/>
      <c r="F7" s="228"/>
      <c r="G7" s="227"/>
      <c r="H7" s="223"/>
      <c r="I7" s="291"/>
      <c r="J7" s="301"/>
      <c r="K7" s="228"/>
      <c r="L7" s="228"/>
      <c r="M7" s="301"/>
      <c r="N7" s="227"/>
    </row>
    <row r="8" spans="1:14" ht="11.45" customHeight="1">
      <c r="A8" s="291"/>
      <c r="B8" s="294"/>
      <c r="C8" s="294"/>
      <c r="D8" s="228"/>
      <c r="E8" s="228"/>
      <c r="F8" s="228"/>
      <c r="G8" s="227"/>
      <c r="H8" s="223"/>
      <c r="I8" s="291"/>
      <c r="J8" s="301"/>
      <c r="K8" s="228"/>
      <c r="L8" s="228"/>
      <c r="M8" s="301"/>
      <c r="N8" s="227"/>
    </row>
    <row r="9" spans="1:14" ht="11.45" customHeight="1">
      <c r="A9" s="291"/>
      <c r="B9" s="294"/>
      <c r="C9" s="296"/>
      <c r="D9" s="279"/>
      <c r="E9" s="279"/>
      <c r="F9" s="279"/>
      <c r="G9" s="280"/>
      <c r="H9" s="281"/>
      <c r="I9" s="304"/>
      <c r="J9" s="302"/>
      <c r="K9" s="279"/>
      <c r="L9" s="279"/>
      <c r="M9" s="302"/>
      <c r="N9" s="227"/>
    </row>
    <row r="10" spans="1:14" ht="11.45" customHeight="1">
      <c r="A10" s="291"/>
      <c r="B10" s="294"/>
      <c r="C10" s="296"/>
      <c r="D10" s="279"/>
      <c r="E10" s="279"/>
      <c r="F10" s="279"/>
      <c r="G10" s="280"/>
      <c r="H10" s="281"/>
      <c r="I10" s="304"/>
      <c r="J10" s="302"/>
      <c r="K10" s="279"/>
      <c r="L10" s="279"/>
      <c r="M10" s="302"/>
      <c r="N10" s="227"/>
    </row>
    <row r="11" spans="1:14" ht="11.45" customHeight="1">
      <c r="A11" s="291"/>
      <c r="B11" s="294"/>
      <c r="C11" s="296"/>
      <c r="D11" s="279"/>
      <c r="E11" s="279"/>
      <c r="F11" s="279"/>
      <c r="G11" s="280"/>
      <c r="H11" s="281"/>
      <c r="I11" s="304"/>
      <c r="J11" s="302"/>
      <c r="K11" s="279"/>
      <c r="L11" s="279"/>
      <c r="M11" s="302"/>
      <c r="N11" s="227"/>
    </row>
    <row r="12" spans="1:14" ht="11.45" customHeight="1">
      <c r="A12" s="291"/>
      <c r="B12" s="294"/>
      <c r="C12" s="296"/>
      <c r="D12" s="279"/>
      <c r="E12" s="279"/>
      <c r="F12" s="279"/>
      <c r="G12" s="280"/>
      <c r="H12" s="281"/>
      <c r="I12" s="304"/>
      <c r="J12" s="302"/>
      <c r="K12" s="279"/>
      <c r="L12" s="279"/>
      <c r="M12" s="302"/>
      <c r="N12" s="227"/>
    </row>
    <row r="13" spans="1:14" ht="11.45" customHeight="1">
      <c r="A13" s="291"/>
      <c r="B13" s="294"/>
      <c r="C13" s="296"/>
      <c r="D13" s="279"/>
      <c r="E13" s="279"/>
      <c r="F13" s="279"/>
      <c r="G13" s="280"/>
      <c r="H13" s="281"/>
      <c r="I13" s="304"/>
      <c r="J13" s="302"/>
      <c r="K13" s="279"/>
      <c r="L13" s="279"/>
      <c r="M13" s="302"/>
      <c r="N13" s="227"/>
    </row>
    <row r="14" spans="1:14" ht="11.45" customHeight="1">
      <c r="A14" s="291"/>
      <c r="B14" s="294"/>
      <c r="C14" s="296"/>
      <c r="D14" s="279"/>
      <c r="E14" s="279"/>
      <c r="F14" s="279"/>
      <c r="G14" s="280"/>
      <c r="H14" s="281"/>
      <c r="I14" s="304"/>
      <c r="J14" s="302"/>
      <c r="K14" s="279"/>
      <c r="L14" s="279"/>
      <c r="M14" s="302"/>
      <c r="N14" s="227"/>
    </row>
    <row r="15" spans="1:14" ht="11.45" customHeight="1">
      <c r="A15" s="291"/>
      <c r="B15" s="294"/>
      <c r="C15" s="296"/>
      <c r="D15" s="279"/>
      <c r="E15" s="279"/>
      <c r="F15" s="279"/>
      <c r="G15" s="280"/>
      <c r="H15" s="281"/>
      <c r="I15" s="304"/>
      <c r="J15" s="302"/>
      <c r="K15" s="279"/>
      <c r="L15" s="279"/>
      <c r="M15" s="302"/>
      <c r="N15" s="227"/>
    </row>
    <row r="16" spans="1:14" ht="11.45" customHeight="1">
      <c r="A16" s="291"/>
      <c r="B16" s="294"/>
      <c r="C16" s="296"/>
      <c r="D16" s="279"/>
      <c r="E16" s="279"/>
      <c r="F16" s="279"/>
      <c r="G16" s="280"/>
      <c r="H16" s="281"/>
      <c r="I16" s="305"/>
      <c r="J16" s="303"/>
      <c r="K16" s="279"/>
      <c r="L16" s="279"/>
      <c r="M16" s="303"/>
      <c r="N16" s="227"/>
    </row>
    <row r="17" spans="1:29" ht="11.45" customHeight="1">
      <c r="A17" s="292"/>
      <c r="B17" s="295"/>
      <c r="C17" s="297"/>
      <c r="D17" s="145">
        <v>11</v>
      </c>
      <c r="E17" s="145">
        <v>12</v>
      </c>
      <c r="F17" s="145" t="s">
        <v>100</v>
      </c>
      <c r="G17" s="146" t="s">
        <v>101</v>
      </c>
      <c r="H17" s="147">
        <v>3</v>
      </c>
      <c r="I17" s="147" t="s">
        <v>104</v>
      </c>
      <c r="J17" s="145">
        <v>36</v>
      </c>
      <c r="K17" s="145">
        <v>4</v>
      </c>
      <c r="L17" s="145" t="s">
        <v>105</v>
      </c>
      <c r="M17" s="146" t="s">
        <v>114</v>
      </c>
      <c r="N17" s="75">
        <v>6</v>
      </c>
    </row>
    <row r="18" spans="1:29" s="83" customFormat="1" ht="11.45" customHeight="1">
      <c r="A18" s="64">
        <v>1</v>
      </c>
      <c r="B18" s="65">
        <v>2</v>
      </c>
      <c r="C18" s="142">
        <v>3</v>
      </c>
      <c r="D18" s="142">
        <v>4</v>
      </c>
      <c r="E18" s="142">
        <v>5</v>
      </c>
      <c r="F18" s="142">
        <v>6</v>
      </c>
      <c r="G18" s="143">
        <v>7</v>
      </c>
      <c r="H18" s="144">
        <v>8</v>
      </c>
      <c r="I18" s="142">
        <v>9</v>
      </c>
      <c r="J18" s="142">
        <v>10</v>
      </c>
      <c r="K18" s="142">
        <v>11</v>
      </c>
      <c r="L18" s="142">
        <v>12</v>
      </c>
      <c r="M18" s="143">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30004</v>
      </c>
      <c r="D20" s="163">
        <v>12188</v>
      </c>
      <c r="E20" s="163">
        <v>10406</v>
      </c>
      <c r="F20" s="163">
        <v>728</v>
      </c>
      <c r="G20" s="163">
        <v>2500</v>
      </c>
      <c r="H20" s="163">
        <v>988</v>
      </c>
      <c r="I20" s="163">
        <v>891</v>
      </c>
      <c r="J20" s="163">
        <v>97</v>
      </c>
      <c r="K20" s="163">
        <v>137</v>
      </c>
      <c r="L20" s="163">
        <v>2627</v>
      </c>
      <c r="M20" s="163">
        <v>429</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18765</v>
      </c>
      <c r="D21" s="163">
        <v>6775</v>
      </c>
      <c r="E21" s="163">
        <v>3163</v>
      </c>
      <c r="F21" s="163">
        <v>6359</v>
      </c>
      <c r="G21" s="163">
        <v>1670</v>
      </c>
      <c r="H21" s="163">
        <v>111</v>
      </c>
      <c r="I21" s="163">
        <v>104</v>
      </c>
      <c r="J21" s="163">
        <v>8</v>
      </c>
      <c r="K21" s="163">
        <v>21</v>
      </c>
      <c r="L21" s="163">
        <v>305</v>
      </c>
      <c r="M21" s="163">
        <v>359</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t="s">
        <v>8</v>
      </c>
      <c r="D22" s="163" t="s">
        <v>8</v>
      </c>
      <c r="E22" s="163" t="s">
        <v>8</v>
      </c>
      <c r="F22" s="163" t="s">
        <v>8</v>
      </c>
      <c r="G22" s="163" t="s">
        <v>8</v>
      </c>
      <c r="H22" s="163" t="s">
        <v>8</v>
      </c>
      <c r="I22" s="163" t="s">
        <v>8</v>
      </c>
      <c r="J22" s="163" t="s">
        <v>8</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30</v>
      </c>
      <c r="D23" s="163" t="s">
        <v>8</v>
      </c>
      <c r="E23" s="163">
        <v>20</v>
      </c>
      <c r="F23" s="163" t="s">
        <v>8</v>
      </c>
      <c r="G23" s="163" t="s">
        <v>8</v>
      </c>
      <c r="H23" s="163" t="s">
        <v>8</v>
      </c>
      <c r="I23" s="163" t="s">
        <v>8</v>
      </c>
      <c r="J23" s="163" t="s">
        <v>8</v>
      </c>
      <c r="K23" s="163" t="s">
        <v>8</v>
      </c>
      <c r="L23" s="163" t="s">
        <v>8</v>
      </c>
      <c r="M23" s="163" t="s">
        <v>8</v>
      </c>
      <c r="N23" s="163">
        <v>10</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115990</v>
      </c>
      <c r="D24" s="163">
        <v>2130</v>
      </c>
      <c r="E24" s="163">
        <v>1814</v>
      </c>
      <c r="F24" s="163">
        <v>1208</v>
      </c>
      <c r="G24" s="163">
        <v>14635</v>
      </c>
      <c r="H24" s="163">
        <v>10181</v>
      </c>
      <c r="I24" s="163">
        <v>273</v>
      </c>
      <c r="J24" s="163">
        <v>9907</v>
      </c>
      <c r="K24" s="163">
        <v>4058</v>
      </c>
      <c r="L24" s="163">
        <v>5734</v>
      </c>
      <c r="M24" s="163">
        <v>29156</v>
      </c>
      <c r="N24" s="163">
        <v>47075</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6617</v>
      </c>
      <c r="D25" s="163">
        <v>227</v>
      </c>
      <c r="E25" s="163">
        <v>3051</v>
      </c>
      <c r="F25" s="163">
        <v>355</v>
      </c>
      <c r="G25" s="163" t="s">
        <v>8</v>
      </c>
      <c r="H25" s="163" t="s">
        <v>8</v>
      </c>
      <c r="I25" s="163" t="s">
        <v>8</v>
      </c>
      <c r="J25" s="163" t="s">
        <v>8</v>
      </c>
      <c r="K25" s="163" t="s">
        <v>8</v>
      </c>
      <c r="L25" s="163">
        <v>2983</v>
      </c>
      <c r="M25" s="163">
        <v>1</v>
      </c>
      <c r="N25" s="163" t="s">
        <v>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158171</v>
      </c>
      <c r="D26" s="174">
        <v>20866</v>
      </c>
      <c r="E26" s="174">
        <v>12351</v>
      </c>
      <c r="F26" s="174">
        <v>7939</v>
      </c>
      <c r="G26" s="174">
        <v>18806</v>
      </c>
      <c r="H26" s="174">
        <v>11281</v>
      </c>
      <c r="I26" s="174">
        <v>1268</v>
      </c>
      <c r="J26" s="174">
        <v>10012</v>
      </c>
      <c r="K26" s="174">
        <v>4216</v>
      </c>
      <c r="L26" s="174">
        <v>5683</v>
      </c>
      <c r="M26" s="174">
        <v>29945</v>
      </c>
      <c r="N26" s="174">
        <v>47086</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1862</v>
      </c>
      <c r="D27" s="163">
        <v>27</v>
      </c>
      <c r="E27" s="163">
        <v>1183</v>
      </c>
      <c r="F27" s="163">
        <v>23</v>
      </c>
      <c r="G27" s="163">
        <v>240</v>
      </c>
      <c r="H27" s="163" t="s">
        <v>8</v>
      </c>
      <c r="I27" s="163" t="s">
        <v>8</v>
      </c>
      <c r="J27" s="163" t="s">
        <v>8</v>
      </c>
      <c r="K27" s="163" t="s">
        <v>8</v>
      </c>
      <c r="L27" s="163">
        <v>389</v>
      </c>
      <c r="M27" s="163" t="s">
        <v>8</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389</v>
      </c>
      <c r="D28" s="163" t="s">
        <v>8</v>
      </c>
      <c r="E28" s="163" t="s">
        <v>8</v>
      </c>
      <c r="F28" s="163" t="s">
        <v>8</v>
      </c>
      <c r="G28" s="163" t="s">
        <v>8</v>
      </c>
      <c r="H28" s="163" t="s">
        <v>8</v>
      </c>
      <c r="I28" s="163" t="s">
        <v>8</v>
      </c>
      <c r="J28" s="163" t="s">
        <v>8</v>
      </c>
      <c r="K28" s="163" t="s">
        <v>8</v>
      </c>
      <c r="L28" s="163">
        <v>389</v>
      </c>
      <c r="M28" s="163" t="s">
        <v>8</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5111</v>
      </c>
      <c r="D30" s="163">
        <v>1</v>
      </c>
      <c r="E30" s="163" t="s">
        <v>8</v>
      </c>
      <c r="F30" s="163">
        <v>367</v>
      </c>
      <c r="G30" s="163">
        <v>2</v>
      </c>
      <c r="H30" s="163" t="s">
        <v>8</v>
      </c>
      <c r="I30" s="163" t="s">
        <v>8</v>
      </c>
      <c r="J30" s="163" t="s">
        <v>8</v>
      </c>
      <c r="K30" s="163" t="s">
        <v>8</v>
      </c>
      <c r="L30" s="163">
        <v>2628</v>
      </c>
      <c r="M30" s="163">
        <v>2113</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t="s">
        <v>8</v>
      </c>
      <c r="D31" s="163" t="s">
        <v>8</v>
      </c>
      <c r="E31" s="163" t="s">
        <v>8</v>
      </c>
      <c r="F31" s="163" t="s">
        <v>8</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6973</v>
      </c>
      <c r="D32" s="174">
        <v>28</v>
      </c>
      <c r="E32" s="174">
        <v>1183</v>
      </c>
      <c r="F32" s="174">
        <v>390</v>
      </c>
      <c r="G32" s="174">
        <v>242</v>
      </c>
      <c r="H32" s="174" t="s">
        <v>8</v>
      </c>
      <c r="I32" s="174" t="s">
        <v>8</v>
      </c>
      <c r="J32" s="174" t="s">
        <v>8</v>
      </c>
      <c r="K32" s="174" t="s">
        <v>8</v>
      </c>
      <c r="L32" s="174">
        <v>3017</v>
      </c>
      <c r="M32" s="174">
        <v>2113</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165145</v>
      </c>
      <c r="D33" s="174">
        <v>20894</v>
      </c>
      <c r="E33" s="174">
        <v>13534</v>
      </c>
      <c r="F33" s="174">
        <v>8330</v>
      </c>
      <c r="G33" s="174">
        <v>19047</v>
      </c>
      <c r="H33" s="174">
        <v>11281</v>
      </c>
      <c r="I33" s="174">
        <v>1268</v>
      </c>
      <c r="J33" s="174">
        <v>10012</v>
      </c>
      <c r="K33" s="174">
        <v>4216</v>
      </c>
      <c r="L33" s="174">
        <v>8699</v>
      </c>
      <c r="M33" s="174">
        <v>32058</v>
      </c>
      <c r="N33" s="174">
        <v>47086</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v>85280</v>
      </c>
      <c r="D34" s="163" t="s">
        <v>8</v>
      </c>
      <c r="E34" s="163" t="s">
        <v>8</v>
      </c>
      <c r="F34" s="163" t="s">
        <v>8</v>
      </c>
      <c r="G34" s="163" t="s">
        <v>8</v>
      </c>
      <c r="H34" s="163" t="s">
        <v>8</v>
      </c>
      <c r="I34" s="163" t="s">
        <v>8</v>
      </c>
      <c r="J34" s="163" t="s">
        <v>8</v>
      </c>
      <c r="K34" s="163" t="s">
        <v>8</v>
      </c>
      <c r="L34" s="163" t="s">
        <v>8</v>
      </c>
      <c r="M34" s="163" t="s">
        <v>8</v>
      </c>
      <c r="N34" s="163">
        <v>85280</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v>23607</v>
      </c>
      <c r="D35" s="163" t="s">
        <v>8</v>
      </c>
      <c r="E35" s="163" t="s">
        <v>8</v>
      </c>
      <c r="F35" s="163" t="s">
        <v>8</v>
      </c>
      <c r="G35" s="163" t="s">
        <v>8</v>
      </c>
      <c r="H35" s="163" t="s">
        <v>8</v>
      </c>
      <c r="I35" s="163" t="s">
        <v>8</v>
      </c>
      <c r="J35" s="163" t="s">
        <v>8</v>
      </c>
      <c r="K35" s="163" t="s">
        <v>8</v>
      </c>
      <c r="L35" s="163" t="s">
        <v>8</v>
      </c>
      <c r="M35" s="163" t="s">
        <v>8</v>
      </c>
      <c r="N35" s="163">
        <v>23607</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v>42809</v>
      </c>
      <c r="D36" s="163" t="s">
        <v>8</v>
      </c>
      <c r="E36" s="163" t="s">
        <v>8</v>
      </c>
      <c r="F36" s="163" t="s">
        <v>8</v>
      </c>
      <c r="G36" s="163" t="s">
        <v>8</v>
      </c>
      <c r="H36" s="163" t="s">
        <v>8</v>
      </c>
      <c r="I36" s="163" t="s">
        <v>8</v>
      </c>
      <c r="J36" s="163" t="s">
        <v>8</v>
      </c>
      <c r="K36" s="163" t="s">
        <v>8</v>
      </c>
      <c r="L36" s="163" t="s">
        <v>8</v>
      </c>
      <c r="M36" s="163" t="s">
        <v>8</v>
      </c>
      <c r="N36" s="163">
        <v>42809</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v>10493</v>
      </c>
      <c r="D37" s="163" t="s">
        <v>8</v>
      </c>
      <c r="E37" s="163" t="s">
        <v>8</v>
      </c>
      <c r="F37" s="163" t="s">
        <v>8</v>
      </c>
      <c r="G37" s="163" t="s">
        <v>8</v>
      </c>
      <c r="H37" s="163" t="s">
        <v>8</v>
      </c>
      <c r="I37" s="163" t="s">
        <v>8</v>
      </c>
      <c r="J37" s="163" t="s">
        <v>8</v>
      </c>
      <c r="K37" s="163" t="s">
        <v>8</v>
      </c>
      <c r="L37" s="163" t="s">
        <v>8</v>
      </c>
      <c r="M37" s="163" t="s">
        <v>8</v>
      </c>
      <c r="N37" s="163">
        <v>10493</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41737</v>
      </c>
      <c r="D38" s="163" t="s">
        <v>8</v>
      </c>
      <c r="E38" s="163" t="s">
        <v>8</v>
      </c>
      <c r="F38" s="163" t="s">
        <v>8</v>
      </c>
      <c r="G38" s="163" t="s">
        <v>8</v>
      </c>
      <c r="H38" s="163" t="s">
        <v>8</v>
      </c>
      <c r="I38" s="163" t="s">
        <v>8</v>
      </c>
      <c r="J38" s="163" t="s">
        <v>8</v>
      </c>
      <c r="K38" s="163" t="s">
        <v>8</v>
      </c>
      <c r="L38" s="163" t="s">
        <v>8</v>
      </c>
      <c r="M38" s="163" t="s">
        <v>8</v>
      </c>
      <c r="N38" s="163">
        <v>41737</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4895</v>
      </c>
      <c r="D39" s="163" t="s">
        <v>8</v>
      </c>
      <c r="E39" s="163" t="s">
        <v>8</v>
      </c>
      <c r="F39" s="163" t="s">
        <v>8</v>
      </c>
      <c r="G39" s="163" t="s">
        <v>8</v>
      </c>
      <c r="H39" s="163" t="s">
        <v>8</v>
      </c>
      <c r="I39" s="163" t="s">
        <v>8</v>
      </c>
      <c r="J39" s="163" t="s">
        <v>8</v>
      </c>
      <c r="K39" s="163" t="s">
        <v>8</v>
      </c>
      <c r="L39" s="163" t="s">
        <v>8</v>
      </c>
      <c r="M39" s="163" t="s">
        <v>8</v>
      </c>
      <c r="N39" s="163">
        <v>4895</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11725</v>
      </c>
      <c r="D40" s="163">
        <v>51</v>
      </c>
      <c r="E40" s="163" t="s">
        <v>8</v>
      </c>
      <c r="F40" s="163">
        <v>183</v>
      </c>
      <c r="G40" s="163">
        <v>10477</v>
      </c>
      <c r="H40" s="163" t="s">
        <v>8</v>
      </c>
      <c r="I40" s="163" t="s">
        <v>8</v>
      </c>
      <c r="J40" s="163" t="s">
        <v>8</v>
      </c>
      <c r="K40" s="163">
        <v>2</v>
      </c>
      <c r="L40" s="163">
        <v>1012</v>
      </c>
      <c r="M40" s="163" t="s">
        <v>8</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661</v>
      </c>
      <c r="D41" s="163">
        <v>319</v>
      </c>
      <c r="E41" s="163" t="s">
        <v>8</v>
      </c>
      <c r="F41" s="163" t="s">
        <v>8</v>
      </c>
      <c r="G41" s="163">
        <v>1</v>
      </c>
      <c r="H41" s="163" t="s">
        <v>8</v>
      </c>
      <c r="I41" s="163" t="s">
        <v>8</v>
      </c>
      <c r="J41" s="163" t="s">
        <v>8</v>
      </c>
      <c r="K41" s="163">
        <v>227</v>
      </c>
      <c r="L41" s="163">
        <v>115</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14797</v>
      </c>
      <c r="D42" s="163" t="s">
        <v>8</v>
      </c>
      <c r="E42" s="163">
        <v>1907</v>
      </c>
      <c r="F42" s="163" t="s">
        <v>8</v>
      </c>
      <c r="G42" s="163">
        <v>61</v>
      </c>
      <c r="H42" s="163" t="s">
        <v>8</v>
      </c>
      <c r="I42" s="163" t="s">
        <v>8</v>
      </c>
      <c r="J42" s="163" t="s">
        <v>8</v>
      </c>
      <c r="K42" s="163" t="s">
        <v>8</v>
      </c>
      <c r="L42" s="163">
        <v>695</v>
      </c>
      <c r="M42" s="163">
        <v>12134</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19450</v>
      </c>
      <c r="D43" s="163">
        <v>1127</v>
      </c>
      <c r="E43" s="163">
        <v>4646</v>
      </c>
      <c r="F43" s="163">
        <v>382</v>
      </c>
      <c r="G43" s="163">
        <v>297</v>
      </c>
      <c r="H43" s="163">
        <v>17</v>
      </c>
      <c r="I43" s="163">
        <v>10</v>
      </c>
      <c r="J43" s="163">
        <v>7</v>
      </c>
      <c r="K43" s="163">
        <v>4</v>
      </c>
      <c r="L43" s="163">
        <v>3129</v>
      </c>
      <c r="M43" s="163">
        <v>463</v>
      </c>
      <c r="N43" s="163">
        <v>9386</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6617</v>
      </c>
      <c r="D44" s="163">
        <v>227</v>
      </c>
      <c r="E44" s="163">
        <v>3051</v>
      </c>
      <c r="F44" s="163">
        <v>355</v>
      </c>
      <c r="G44" s="163" t="s">
        <v>8</v>
      </c>
      <c r="H44" s="163" t="s">
        <v>8</v>
      </c>
      <c r="I44" s="163" t="s">
        <v>8</v>
      </c>
      <c r="J44" s="163" t="s">
        <v>8</v>
      </c>
      <c r="K44" s="163" t="s">
        <v>8</v>
      </c>
      <c r="L44" s="163">
        <v>2983</v>
      </c>
      <c r="M44" s="163">
        <v>1</v>
      </c>
      <c r="N44" s="163" t="s">
        <v>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171929</v>
      </c>
      <c r="D45" s="174">
        <v>1270</v>
      </c>
      <c r="E45" s="174">
        <v>3502</v>
      </c>
      <c r="F45" s="174">
        <v>210</v>
      </c>
      <c r="G45" s="174">
        <v>10835</v>
      </c>
      <c r="H45" s="174">
        <v>17</v>
      </c>
      <c r="I45" s="174">
        <v>10</v>
      </c>
      <c r="J45" s="174">
        <v>7</v>
      </c>
      <c r="K45" s="174">
        <v>233</v>
      </c>
      <c r="L45" s="174">
        <v>1967</v>
      </c>
      <c r="M45" s="174">
        <v>12596</v>
      </c>
      <c r="N45" s="174">
        <v>141298</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4398</v>
      </c>
      <c r="D46" s="163" t="s">
        <v>8</v>
      </c>
      <c r="E46" s="163">
        <v>224</v>
      </c>
      <c r="F46" s="163">
        <v>241</v>
      </c>
      <c r="G46" s="163">
        <v>68</v>
      </c>
      <c r="H46" s="163" t="s">
        <v>8</v>
      </c>
      <c r="I46" s="163" t="s">
        <v>8</v>
      </c>
      <c r="J46" s="163" t="s">
        <v>8</v>
      </c>
      <c r="K46" s="163" t="s">
        <v>8</v>
      </c>
      <c r="L46" s="163">
        <v>341</v>
      </c>
      <c r="M46" s="163" t="s">
        <v>8</v>
      </c>
      <c r="N46" s="163">
        <v>3524</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506</v>
      </c>
      <c r="D48" s="163" t="s">
        <v>8</v>
      </c>
      <c r="E48" s="163" t="s">
        <v>8</v>
      </c>
      <c r="F48" s="163" t="s">
        <v>8</v>
      </c>
      <c r="G48" s="163" t="s">
        <v>8</v>
      </c>
      <c r="H48" s="163" t="s">
        <v>8</v>
      </c>
      <c r="I48" s="163" t="s">
        <v>8</v>
      </c>
      <c r="J48" s="163" t="s">
        <v>8</v>
      </c>
      <c r="K48" s="163" t="s">
        <v>8</v>
      </c>
      <c r="L48" s="163">
        <v>442</v>
      </c>
      <c r="M48" s="163" t="s">
        <v>8</v>
      </c>
      <c r="N48" s="163">
        <v>64</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t="s">
        <v>8</v>
      </c>
      <c r="D49" s="163" t="s">
        <v>8</v>
      </c>
      <c r="E49" s="163" t="s">
        <v>8</v>
      </c>
      <c r="F49" s="163" t="s">
        <v>8</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4904</v>
      </c>
      <c r="D50" s="174" t="s">
        <v>8</v>
      </c>
      <c r="E50" s="174">
        <v>224</v>
      </c>
      <c r="F50" s="174">
        <v>241</v>
      </c>
      <c r="G50" s="174">
        <v>68</v>
      </c>
      <c r="H50" s="174" t="s">
        <v>8</v>
      </c>
      <c r="I50" s="174" t="s">
        <v>8</v>
      </c>
      <c r="J50" s="174" t="s">
        <v>8</v>
      </c>
      <c r="K50" s="174" t="s">
        <v>8</v>
      </c>
      <c r="L50" s="174">
        <v>783</v>
      </c>
      <c r="M50" s="174" t="s">
        <v>8</v>
      </c>
      <c r="N50" s="174">
        <v>3587</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176833</v>
      </c>
      <c r="D51" s="174">
        <v>1270</v>
      </c>
      <c r="E51" s="174">
        <v>3726</v>
      </c>
      <c r="F51" s="174">
        <v>451</v>
      </c>
      <c r="G51" s="174">
        <v>10903</v>
      </c>
      <c r="H51" s="174">
        <v>17</v>
      </c>
      <c r="I51" s="174">
        <v>10</v>
      </c>
      <c r="J51" s="174">
        <v>7</v>
      </c>
      <c r="K51" s="174">
        <v>233</v>
      </c>
      <c r="L51" s="174">
        <v>2751</v>
      </c>
      <c r="M51" s="174">
        <v>12596</v>
      </c>
      <c r="N51" s="174">
        <v>144885</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11688</v>
      </c>
      <c r="D52" s="174">
        <v>-19624</v>
      </c>
      <c r="E52" s="174">
        <v>-9809</v>
      </c>
      <c r="F52" s="174">
        <v>-7879</v>
      </c>
      <c r="G52" s="174">
        <v>-8144</v>
      </c>
      <c r="H52" s="174">
        <v>-11263</v>
      </c>
      <c r="I52" s="174">
        <v>-1258</v>
      </c>
      <c r="J52" s="174">
        <v>-10005</v>
      </c>
      <c r="K52" s="174">
        <v>-3982</v>
      </c>
      <c r="L52" s="174">
        <v>-5948</v>
      </c>
      <c r="M52" s="174">
        <v>-19461</v>
      </c>
      <c r="N52" s="174">
        <v>97800</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13758</v>
      </c>
      <c r="D53" s="173">
        <v>-19596</v>
      </c>
      <c r="E53" s="173">
        <v>-8849</v>
      </c>
      <c r="F53" s="173">
        <v>-7730</v>
      </c>
      <c r="G53" s="173">
        <v>-7970</v>
      </c>
      <c r="H53" s="173">
        <v>-11263</v>
      </c>
      <c r="I53" s="173">
        <v>-1258</v>
      </c>
      <c r="J53" s="173">
        <v>-10005</v>
      </c>
      <c r="K53" s="173">
        <v>-3982</v>
      </c>
      <c r="L53" s="173">
        <v>-3715</v>
      </c>
      <c r="M53" s="173">
        <v>-17348</v>
      </c>
      <c r="N53" s="173">
        <v>94212</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820</v>
      </c>
      <c r="D54" s="163" t="s">
        <v>8</v>
      </c>
      <c r="E54" s="163" t="s">
        <v>8</v>
      </c>
      <c r="F54" s="163" t="s">
        <v>8</v>
      </c>
      <c r="G54" s="163" t="s">
        <v>8</v>
      </c>
      <c r="H54" s="163" t="s">
        <v>8</v>
      </c>
      <c r="I54" s="163" t="s">
        <v>8</v>
      </c>
      <c r="J54" s="163" t="s">
        <v>8</v>
      </c>
      <c r="K54" s="163" t="s">
        <v>8</v>
      </c>
      <c r="L54" s="163" t="s">
        <v>8</v>
      </c>
      <c r="M54" s="163" t="s">
        <v>8</v>
      </c>
      <c r="N54" s="163">
        <v>820</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2284</v>
      </c>
      <c r="D55" s="163" t="s">
        <v>8</v>
      </c>
      <c r="E55" s="163" t="s">
        <v>8</v>
      </c>
      <c r="F55" s="163" t="s">
        <v>8</v>
      </c>
      <c r="G55" s="163" t="s">
        <v>8</v>
      </c>
      <c r="H55" s="163" t="s">
        <v>8</v>
      </c>
      <c r="I55" s="163" t="s">
        <v>8</v>
      </c>
      <c r="J55" s="163" t="s">
        <v>8</v>
      </c>
      <c r="K55" s="163" t="s">
        <v>8</v>
      </c>
      <c r="L55" s="163" t="s">
        <v>8</v>
      </c>
      <c r="M55" s="163" t="s">
        <v>8</v>
      </c>
      <c r="N55" s="163">
        <v>2284</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494.35</v>
      </c>
      <c r="D57" s="170">
        <v>200.81</v>
      </c>
      <c r="E57" s="170">
        <v>171.45</v>
      </c>
      <c r="F57" s="170">
        <v>11.99</v>
      </c>
      <c r="G57" s="170">
        <v>41.2</v>
      </c>
      <c r="H57" s="170">
        <v>16.29</v>
      </c>
      <c r="I57" s="170">
        <v>14.68</v>
      </c>
      <c r="J57" s="170">
        <v>1.6</v>
      </c>
      <c r="K57" s="170">
        <v>2.2599999999999998</v>
      </c>
      <c r="L57" s="170">
        <v>43.28</v>
      </c>
      <c r="M57" s="170">
        <v>7.07</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309.17</v>
      </c>
      <c r="D58" s="170">
        <v>111.64</v>
      </c>
      <c r="E58" s="170">
        <v>52.12</v>
      </c>
      <c r="F58" s="170">
        <v>104.77</v>
      </c>
      <c r="G58" s="170">
        <v>27.52</v>
      </c>
      <c r="H58" s="170">
        <v>1.83</v>
      </c>
      <c r="I58" s="170">
        <v>1.71</v>
      </c>
      <c r="J58" s="170">
        <v>0.12</v>
      </c>
      <c r="K58" s="170">
        <v>0.35</v>
      </c>
      <c r="L58" s="170">
        <v>5.0199999999999996</v>
      </c>
      <c r="M58" s="170">
        <v>5.92</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t="s">
        <v>8</v>
      </c>
      <c r="D59" s="170" t="s">
        <v>8</v>
      </c>
      <c r="E59" s="170" t="s">
        <v>8</v>
      </c>
      <c r="F59" s="170" t="s">
        <v>8</v>
      </c>
      <c r="G59" s="170" t="s">
        <v>8</v>
      </c>
      <c r="H59" s="170" t="s">
        <v>8</v>
      </c>
      <c r="I59" s="170" t="s">
        <v>8</v>
      </c>
      <c r="J59" s="170" t="s">
        <v>8</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0.49</v>
      </c>
      <c r="D60" s="170" t="s">
        <v>8</v>
      </c>
      <c r="E60" s="170">
        <v>0.32</v>
      </c>
      <c r="F60" s="170" t="s">
        <v>8</v>
      </c>
      <c r="G60" s="170" t="s">
        <v>8</v>
      </c>
      <c r="H60" s="170" t="s">
        <v>8</v>
      </c>
      <c r="I60" s="170" t="s">
        <v>8</v>
      </c>
      <c r="J60" s="170" t="s">
        <v>8</v>
      </c>
      <c r="K60" s="170" t="s">
        <v>8</v>
      </c>
      <c r="L60" s="170" t="s">
        <v>8</v>
      </c>
      <c r="M60" s="170" t="s">
        <v>8</v>
      </c>
      <c r="N60" s="170">
        <v>0.17</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1911.1</v>
      </c>
      <c r="D61" s="170">
        <v>35.090000000000003</v>
      </c>
      <c r="E61" s="170">
        <v>29.88</v>
      </c>
      <c r="F61" s="170">
        <v>19.899999999999999</v>
      </c>
      <c r="G61" s="170">
        <v>241.13</v>
      </c>
      <c r="H61" s="170">
        <v>167.74</v>
      </c>
      <c r="I61" s="170">
        <v>4.51</v>
      </c>
      <c r="J61" s="170">
        <v>163.24</v>
      </c>
      <c r="K61" s="170">
        <v>66.86</v>
      </c>
      <c r="L61" s="170">
        <v>94.47</v>
      </c>
      <c r="M61" s="170">
        <v>480.39</v>
      </c>
      <c r="N61" s="170">
        <v>775.63</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109.02</v>
      </c>
      <c r="D62" s="170">
        <v>3.75</v>
      </c>
      <c r="E62" s="170">
        <v>50.27</v>
      </c>
      <c r="F62" s="170">
        <v>5.85</v>
      </c>
      <c r="G62" s="170" t="s">
        <v>8</v>
      </c>
      <c r="H62" s="170" t="s">
        <v>8</v>
      </c>
      <c r="I62" s="170" t="s">
        <v>8</v>
      </c>
      <c r="J62" s="170" t="s">
        <v>8</v>
      </c>
      <c r="K62" s="170" t="s">
        <v>8</v>
      </c>
      <c r="L62" s="170">
        <v>49.15</v>
      </c>
      <c r="M62" s="170">
        <v>0.01</v>
      </c>
      <c r="N62" s="170" t="s">
        <v>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2606.09</v>
      </c>
      <c r="D63" s="171">
        <v>343.8</v>
      </c>
      <c r="E63" s="171">
        <v>203.5</v>
      </c>
      <c r="F63" s="171">
        <v>130.81</v>
      </c>
      <c r="G63" s="171">
        <v>309.85000000000002</v>
      </c>
      <c r="H63" s="171">
        <v>185.86</v>
      </c>
      <c r="I63" s="171">
        <v>20.9</v>
      </c>
      <c r="J63" s="171">
        <v>164.96</v>
      </c>
      <c r="K63" s="171">
        <v>69.459999999999994</v>
      </c>
      <c r="L63" s="171">
        <v>93.63</v>
      </c>
      <c r="M63" s="171">
        <v>493.38</v>
      </c>
      <c r="N63" s="171">
        <v>775.8</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30.67</v>
      </c>
      <c r="D64" s="170">
        <v>0.44</v>
      </c>
      <c r="E64" s="170">
        <v>19.489999999999998</v>
      </c>
      <c r="F64" s="170">
        <v>0.38</v>
      </c>
      <c r="G64" s="170">
        <v>3.96</v>
      </c>
      <c r="H64" s="170" t="s">
        <v>8</v>
      </c>
      <c r="I64" s="170" t="s">
        <v>8</v>
      </c>
      <c r="J64" s="170" t="s">
        <v>8</v>
      </c>
      <c r="K64" s="170" t="s">
        <v>8</v>
      </c>
      <c r="L64" s="170">
        <v>6.4</v>
      </c>
      <c r="M64" s="170" t="s">
        <v>8</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6.4</v>
      </c>
      <c r="D65" s="170" t="s">
        <v>8</v>
      </c>
      <c r="E65" s="170" t="s">
        <v>8</v>
      </c>
      <c r="F65" s="170" t="s">
        <v>8</v>
      </c>
      <c r="G65" s="170" t="s">
        <v>8</v>
      </c>
      <c r="H65" s="170" t="s">
        <v>8</v>
      </c>
      <c r="I65" s="170" t="s">
        <v>8</v>
      </c>
      <c r="J65" s="170" t="s">
        <v>8</v>
      </c>
      <c r="K65" s="170" t="s">
        <v>8</v>
      </c>
      <c r="L65" s="170">
        <v>6.4</v>
      </c>
      <c r="M65" s="170" t="s">
        <v>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84.22</v>
      </c>
      <c r="D67" s="170">
        <v>0.02</v>
      </c>
      <c r="E67" s="170" t="s">
        <v>8</v>
      </c>
      <c r="F67" s="170">
        <v>6.05</v>
      </c>
      <c r="G67" s="170">
        <v>0.02</v>
      </c>
      <c r="H67" s="170" t="s">
        <v>8</v>
      </c>
      <c r="I67" s="170" t="s">
        <v>8</v>
      </c>
      <c r="J67" s="170" t="s">
        <v>8</v>
      </c>
      <c r="K67" s="170" t="s">
        <v>8</v>
      </c>
      <c r="L67" s="170">
        <v>43.3</v>
      </c>
      <c r="M67" s="170">
        <v>34.82</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t="s">
        <v>8</v>
      </c>
      <c r="D68" s="170" t="s">
        <v>8</v>
      </c>
      <c r="E68" s="170" t="s">
        <v>8</v>
      </c>
      <c r="F68" s="170" t="s">
        <v>8</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114.89</v>
      </c>
      <c r="D69" s="171">
        <v>0.46</v>
      </c>
      <c r="E69" s="171">
        <v>19.489999999999998</v>
      </c>
      <c r="F69" s="171">
        <v>6.43</v>
      </c>
      <c r="G69" s="171">
        <v>3.99</v>
      </c>
      <c r="H69" s="171" t="s">
        <v>8</v>
      </c>
      <c r="I69" s="171" t="s">
        <v>8</v>
      </c>
      <c r="J69" s="171" t="s">
        <v>8</v>
      </c>
      <c r="K69" s="171" t="s">
        <v>8</v>
      </c>
      <c r="L69" s="171">
        <v>49.71</v>
      </c>
      <c r="M69" s="171">
        <v>34.82</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2720.98</v>
      </c>
      <c r="D70" s="171">
        <v>344.26</v>
      </c>
      <c r="E70" s="171">
        <v>223</v>
      </c>
      <c r="F70" s="171">
        <v>137.24</v>
      </c>
      <c r="G70" s="171">
        <v>313.83</v>
      </c>
      <c r="H70" s="171">
        <v>185.86</v>
      </c>
      <c r="I70" s="171">
        <v>20.9</v>
      </c>
      <c r="J70" s="171">
        <v>164.96</v>
      </c>
      <c r="K70" s="171">
        <v>69.459999999999994</v>
      </c>
      <c r="L70" s="171">
        <v>143.33000000000001</v>
      </c>
      <c r="M70" s="171">
        <v>528.19000000000005</v>
      </c>
      <c r="N70" s="171">
        <v>775.8</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v>1405.1</v>
      </c>
      <c r="D71" s="170" t="s">
        <v>8</v>
      </c>
      <c r="E71" s="170" t="s">
        <v>8</v>
      </c>
      <c r="F71" s="170" t="s">
        <v>8</v>
      </c>
      <c r="G71" s="170" t="s">
        <v>8</v>
      </c>
      <c r="H71" s="170" t="s">
        <v>8</v>
      </c>
      <c r="I71" s="170" t="s">
        <v>8</v>
      </c>
      <c r="J71" s="170" t="s">
        <v>8</v>
      </c>
      <c r="K71" s="170" t="s">
        <v>8</v>
      </c>
      <c r="L71" s="170" t="s">
        <v>8</v>
      </c>
      <c r="M71" s="170" t="s">
        <v>8</v>
      </c>
      <c r="N71" s="170">
        <v>1405.1</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v>388.95</v>
      </c>
      <c r="D72" s="170" t="s">
        <v>8</v>
      </c>
      <c r="E72" s="170" t="s">
        <v>8</v>
      </c>
      <c r="F72" s="170" t="s">
        <v>8</v>
      </c>
      <c r="G72" s="170" t="s">
        <v>8</v>
      </c>
      <c r="H72" s="170" t="s">
        <v>8</v>
      </c>
      <c r="I72" s="170" t="s">
        <v>8</v>
      </c>
      <c r="J72" s="170" t="s">
        <v>8</v>
      </c>
      <c r="K72" s="170" t="s">
        <v>8</v>
      </c>
      <c r="L72" s="170" t="s">
        <v>8</v>
      </c>
      <c r="M72" s="170" t="s">
        <v>8</v>
      </c>
      <c r="N72" s="170">
        <v>388.95</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v>705.33</v>
      </c>
      <c r="D73" s="170" t="s">
        <v>8</v>
      </c>
      <c r="E73" s="170" t="s">
        <v>8</v>
      </c>
      <c r="F73" s="170" t="s">
        <v>8</v>
      </c>
      <c r="G73" s="170" t="s">
        <v>8</v>
      </c>
      <c r="H73" s="170" t="s">
        <v>8</v>
      </c>
      <c r="I73" s="170" t="s">
        <v>8</v>
      </c>
      <c r="J73" s="170" t="s">
        <v>8</v>
      </c>
      <c r="K73" s="170" t="s">
        <v>8</v>
      </c>
      <c r="L73" s="170" t="s">
        <v>8</v>
      </c>
      <c r="M73" s="170" t="s">
        <v>8</v>
      </c>
      <c r="N73" s="170">
        <v>705.33</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v>172.89</v>
      </c>
      <c r="D74" s="170" t="s">
        <v>8</v>
      </c>
      <c r="E74" s="170" t="s">
        <v>8</v>
      </c>
      <c r="F74" s="170" t="s">
        <v>8</v>
      </c>
      <c r="G74" s="170" t="s">
        <v>8</v>
      </c>
      <c r="H74" s="170" t="s">
        <v>8</v>
      </c>
      <c r="I74" s="170" t="s">
        <v>8</v>
      </c>
      <c r="J74" s="170" t="s">
        <v>8</v>
      </c>
      <c r="K74" s="170" t="s">
        <v>8</v>
      </c>
      <c r="L74" s="170" t="s">
        <v>8</v>
      </c>
      <c r="M74" s="170" t="s">
        <v>8</v>
      </c>
      <c r="N74" s="170">
        <v>172.89</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687.67</v>
      </c>
      <c r="D75" s="170" t="s">
        <v>8</v>
      </c>
      <c r="E75" s="170" t="s">
        <v>8</v>
      </c>
      <c r="F75" s="170" t="s">
        <v>8</v>
      </c>
      <c r="G75" s="170" t="s">
        <v>8</v>
      </c>
      <c r="H75" s="170" t="s">
        <v>8</v>
      </c>
      <c r="I75" s="170" t="s">
        <v>8</v>
      </c>
      <c r="J75" s="170" t="s">
        <v>8</v>
      </c>
      <c r="K75" s="170" t="s">
        <v>8</v>
      </c>
      <c r="L75" s="170" t="s">
        <v>8</v>
      </c>
      <c r="M75" s="170" t="s">
        <v>8</v>
      </c>
      <c r="N75" s="170">
        <v>687.67</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80.66</v>
      </c>
      <c r="D76" s="170" t="s">
        <v>8</v>
      </c>
      <c r="E76" s="170" t="s">
        <v>8</v>
      </c>
      <c r="F76" s="170" t="s">
        <v>8</v>
      </c>
      <c r="G76" s="170" t="s">
        <v>8</v>
      </c>
      <c r="H76" s="170" t="s">
        <v>8</v>
      </c>
      <c r="I76" s="170" t="s">
        <v>8</v>
      </c>
      <c r="J76" s="170" t="s">
        <v>8</v>
      </c>
      <c r="K76" s="170" t="s">
        <v>8</v>
      </c>
      <c r="L76" s="170" t="s">
        <v>8</v>
      </c>
      <c r="M76" s="170" t="s">
        <v>8</v>
      </c>
      <c r="N76" s="170">
        <v>80.66</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193.19</v>
      </c>
      <c r="D77" s="170">
        <v>0.84</v>
      </c>
      <c r="E77" s="170" t="s">
        <v>8</v>
      </c>
      <c r="F77" s="170">
        <v>3.02</v>
      </c>
      <c r="G77" s="170">
        <v>172.62</v>
      </c>
      <c r="H77" s="170" t="s">
        <v>8</v>
      </c>
      <c r="I77" s="170" t="s">
        <v>8</v>
      </c>
      <c r="J77" s="170" t="s">
        <v>8</v>
      </c>
      <c r="K77" s="170">
        <v>0.04</v>
      </c>
      <c r="L77" s="170">
        <v>16.670000000000002</v>
      </c>
      <c r="M77" s="170" t="s">
        <v>8</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10.9</v>
      </c>
      <c r="D78" s="170">
        <v>5.25</v>
      </c>
      <c r="E78" s="170" t="s">
        <v>8</v>
      </c>
      <c r="F78" s="170" t="s">
        <v>8</v>
      </c>
      <c r="G78" s="170">
        <v>0.01</v>
      </c>
      <c r="H78" s="170" t="s">
        <v>8</v>
      </c>
      <c r="I78" s="170" t="s">
        <v>8</v>
      </c>
      <c r="J78" s="170" t="s">
        <v>8</v>
      </c>
      <c r="K78" s="170">
        <v>3.74</v>
      </c>
      <c r="L78" s="170">
        <v>1.89</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243.8</v>
      </c>
      <c r="D79" s="170">
        <v>0.01</v>
      </c>
      <c r="E79" s="170">
        <v>31.42</v>
      </c>
      <c r="F79" s="170" t="s">
        <v>8</v>
      </c>
      <c r="G79" s="170">
        <v>1</v>
      </c>
      <c r="H79" s="170" t="s">
        <v>8</v>
      </c>
      <c r="I79" s="170" t="s">
        <v>8</v>
      </c>
      <c r="J79" s="170" t="s">
        <v>8</v>
      </c>
      <c r="K79" s="170" t="s">
        <v>8</v>
      </c>
      <c r="L79" s="170">
        <v>11.45</v>
      </c>
      <c r="M79" s="170">
        <v>199.92</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320.47000000000003</v>
      </c>
      <c r="D80" s="170">
        <v>18.57</v>
      </c>
      <c r="E80" s="170">
        <v>76.55</v>
      </c>
      <c r="F80" s="170">
        <v>6.29</v>
      </c>
      <c r="G80" s="170">
        <v>4.8899999999999997</v>
      </c>
      <c r="H80" s="170">
        <v>0.28000000000000003</v>
      </c>
      <c r="I80" s="170">
        <v>0.16</v>
      </c>
      <c r="J80" s="170">
        <v>0.12</v>
      </c>
      <c r="K80" s="170">
        <v>7.0000000000000007E-2</v>
      </c>
      <c r="L80" s="170">
        <v>51.55</v>
      </c>
      <c r="M80" s="170">
        <v>7.63</v>
      </c>
      <c r="N80" s="170">
        <v>154.63999999999999</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109.02</v>
      </c>
      <c r="D81" s="170">
        <v>3.75</v>
      </c>
      <c r="E81" s="170">
        <v>50.27</v>
      </c>
      <c r="F81" s="170">
        <v>5.85</v>
      </c>
      <c r="G81" s="170" t="s">
        <v>8</v>
      </c>
      <c r="H81" s="170" t="s">
        <v>8</v>
      </c>
      <c r="I81" s="170" t="s">
        <v>8</v>
      </c>
      <c r="J81" s="170" t="s">
        <v>8</v>
      </c>
      <c r="K81" s="170" t="s">
        <v>8</v>
      </c>
      <c r="L81" s="170">
        <v>49.15</v>
      </c>
      <c r="M81" s="170">
        <v>0.01</v>
      </c>
      <c r="N81" s="170" t="s">
        <v>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2832.77</v>
      </c>
      <c r="D82" s="171">
        <v>20.92</v>
      </c>
      <c r="E82" s="171">
        <v>57.7</v>
      </c>
      <c r="F82" s="171">
        <v>3.46</v>
      </c>
      <c r="G82" s="171">
        <v>178.52</v>
      </c>
      <c r="H82" s="171">
        <v>0.28000000000000003</v>
      </c>
      <c r="I82" s="171">
        <v>0.16</v>
      </c>
      <c r="J82" s="171">
        <v>0.12</v>
      </c>
      <c r="K82" s="171">
        <v>3.85</v>
      </c>
      <c r="L82" s="171">
        <v>32.42</v>
      </c>
      <c r="M82" s="171">
        <v>207.54</v>
      </c>
      <c r="N82" s="171">
        <v>2328.0700000000002</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72.459999999999994</v>
      </c>
      <c r="D83" s="170" t="s">
        <v>8</v>
      </c>
      <c r="E83" s="170">
        <v>3.68</v>
      </c>
      <c r="F83" s="170">
        <v>3.97</v>
      </c>
      <c r="G83" s="170">
        <v>1.1200000000000001</v>
      </c>
      <c r="H83" s="170" t="s">
        <v>8</v>
      </c>
      <c r="I83" s="170" t="s">
        <v>8</v>
      </c>
      <c r="J83" s="170" t="s">
        <v>8</v>
      </c>
      <c r="K83" s="170" t="s">
        <v>8</v>
      </c>
      <c r="L83" s="170">
        <v>5.62</v>
      </c>
      <c r="M83" s="170" t="s">
        <v>8</v>
      </c>
      <c r="N83" s="170">
        <v>58.06</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8.33</v>
      </c>
      <c r="D85" s="170" t="s">
        <v>8</v>
      </c>
      <c r="E85" s="170" t="s">
        <v>8</v>
      </c>
      <c r="F85" s="170" t="s">
        <v>8</v>
      </c>
      <c r="G85" s="170" t="s">
        <v>8</v>
      </c>
      <c r="H85" s="170" t="s">
        <v>8</v>
      </c>
      <c r="I85" s="170" t="s">
        <v>8</v>
      </c>
      <c r="J85" s="170" t="s">
        <v>8</v>
      </c>
      <c r="K85" s="170" t="s">
        <v>8</v>
      </c>
      <c r="L85" s="170">
        <v>7.29</v>
      </c>
      <c r="M85" s="170" t="s">
        <v>8</v>
      </c>
      <c r="N85" s="170">
        <v>1.05</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t="s">
        <v>8</v>
      </c>
      <c r="D86" s="170" t="s">
        <v>8</v>
      </c>
      <c r="E86" s="170" t="s">
        <v>8</v>
      </c>
      <c r="F86" s="170" t="s">
        <v>8</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80.8</v>
      </c>
      <c r="D87" s="171" t="s">
        <v>8</v>
      </c>
      <c r="E87" s="171">
        <v>3.68</v>
      </c>
      <c r="F87" s="171">
        <v>3.97</v>
      </c>
      <c r="G87" s="171">
        <v>1.1200000000000001</v>
      </c>
      <c r="H87" s="171" t="s">
        <v>8</v>
      </c>
      <c r="I87" s="171" t="s">
        <v>8</v>
      </c>
      <c r="J87" s="171" t="s">
        <v>8</v>
      </c>
      <c r="K87" s="171" t="s">
        <v>8</v>
      </c>
      <c r="L87" s="171">
        <v>12.91</v>
      </c>
      <c r="M87" s="171" t="s">
        <v>8</v>
      </c>
      <c r="N87" s="171">
        <v>59.11</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2913.56</v>
      </c>
      <c r="D88" s="171">
        <v>20.92</v>
      </c>
      <c r="E88" s="171">
        <v>61.38</v>
      </c>
      <c r="F88" s="171">
        <v>7.43</v>
      </c>
      <c r="G88" s="171">
        <v>179.65</v>
      </c>
      <c r="H88" s="171">
        <v>0.28000000000000003</v>
      </c>
      <c r="I88" s="171">
        <v>0.16</v>
      </c>
      <c r="J88" s="171">
        <v>0.12</v>
      </c>
      <c r="K88" s="171">
        <v>3.85</v>
      </c>
      <c r="L88" s="171">
        <v>45.32</v>
      </c>
      <c r="M88" s="171">
        <v>207.54</v>
      </c>
      <c r="N88" s="171">
        <v>2387.1799999999998</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192.58</v>
      </c>
      <c r="D89" s="171">
        <v>-323.33</v>
      </c>
      <c r="E89" s="171">
        <v>-161.61000000000001</v>
      </c>
      <c r="F89" s="171">
        <v>-129.81</v>
      </c>
      <c r="G89" s="171">
        <v>-134.18</v>
      </c>
      <c r="H89" s="171">
        <v>-185.58</v>
      </c>
      <c r="I89" s="171">
        <v>-20.73</v>
      </c>
      <c r="J89" s="171">
        <v>-164.84</v>
      </c>
      <c r="K89" s="171">
        <v>-65.62</v>
      </c>
      <c r="L89" s="171">
        <v>-98.01</v>
      </c>
      <c r="M89" s="171">
        <v>-320.64999999999998</v>
      </c>
      <c r="N89" s="171">
        <v>1611.38</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226.68</v>
      </c>
      <c r="D90" s="172">
        <v>-322.87</v>
      </c>
      <c r="E90" s="172">
        <v>-145.80000000000001</v>
      </c>
      <c r="F90" s="172">
        <v>-127.35</v>
      </c>
      <c r="G90" s="172">
        <v>-131.32</v>
      </c>
      <c r="H90" s="172">
        <v>-185.58</v>
      </c>
      <c r="I90" s="172">
        <v>-20.73</v>
      </c>
      <c r="J90" s="172">
        <v>-164.84</v>
      </c>
      <c r="K90" s="172">
        <v>-65.62</v>
      </c>
      <c r="L90" s="172">
        <v>-61.21</v>
      </c>
      <c r="M90" s="172">
        <v>-285.83</v>
      </c>
      <c r="N90" s="172">
        <v>1552.27</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13.51</v>
      </c>
      <c r="D91" s="170" t="s">
        <v>8</v>
      </c>
      <c r="E91" s="170" t="s">
        <v>8</v>
      </c>
      <c r="F91" s="170" t="s">
        <v>8</v>
      </c>
      <c r="G91" s="170" t="s">
        <v>8</v>
      </c>
      <c r="H91" s="170" t="s">
        <v>8</v>
      </c>
      <c r="I91" s="170" t="s">
        <v>8</v>
      </c>
      <c r="J91" s="170" t="s">
        <v>8</v>
      </c>
      <c r="K91" s="170" t="s">
        <v>8</v>
      </c>
      <c r="L91" s="170" t="s">
        <v>8</v>
      </c>
      <c r="M91" s="170" t="s">
        <v>8</v>
      </c>
      <c r="N91" s="170">
        <v>13.51</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37.630000000000003</v>
      </c>
      <c r="D92" s="170" t="s">
        <v>8</v>
      </c>
      <c r="E92" s="170" t="s">
        <v>8</v>
      </c>
      <c r="F92" s="170" t="s">
        <v>8</v>
      </c>
      <c r="G92" s="170" t="s">
        <v>8</v>
      </c>
      <c r="H92" s="170" t="s">
        <v>8</v>
      </c>
      <c r="I92" s="170" t="s">
        <v>8</v>
      </c>
      <c r="J92" s="170" t="s">
        <v>8</v>
      </c>
      <c r="K92" s="170" t="s">
        <v>8</v>
      </c>
      <c r="L92" s="170" t="s">
        <v>8</v>
      </c>
      <c r="M92" s="170" t="s">
        <v>8</v>
      </c>
      <c r="N92" s="170">
        <v>37.630000000000003</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44"/>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604</v>
      </c>
      <c r="B1" s="230"/>
      <c r="C1" s="231" t="str">
        <f>"Auszahlungen und Einzahlungen der kreisfreien und großen
kreisangehörigen Städte "&amp;Deckblatt!A7&amp;" nach Produktbereichen"</f>
        <v>Auszahlungen und Einzahlungen der kreisfreien und großen
kreisangehörigen Städte 2024 nach Produktbereichen</v>
      </c>
      <c r="D1" s="231"/>
      <c r="E1" s="231"/>
      <c r="F1" s="231"/>
      <c r="G1" s="232"/>
      <c r="H1" s="233" t="str">
        <f>"Auszahlungen und Einzahlungen der kreisfreien und großen
kreisangehörigen Städte "&amp;Deckblatt!A7&amp;" nach Produktbereichen"</f>
        <v>Auszahlungen und Einzahlungen der kreisfreien und großen
kreisangehörigen Städte 2024 nach Produktbereichen</v>
      </c>
      <c r="I1" s="231"/>
      <c r="J1" s="231"/>
      <c r="K1" s="231"/>
      <c r="L1" s="231"/>
      <c r="M1" s="231"/>
      <c r="N1" s="232"/>
    </row>
    <row r="2" spans="1:14" s="74" customFormat="1" ht="15" customHeight="1">
      <c r="A2" s="229" t="s">
        <v>608</v>
      </c>
      <c r="B2" s="230"/>
      <c r="C2" s="231" t="s">
        <v>59</v>
      </c>
      <c r="D2" s="231"/>
      <c r="E2" s="231"/>
      <c r="F2" s="231"/>
      <c r="G2" s="232"/>
      <c r="H2" s="233" t="s">
        <v>59</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42752</v>
      </c>
      <c r="D20" s="163">
        <v>14873</v>
      </c>
      <c r="E20" s="163">
        <v>9203</v>
      </c>
      <c r="F20" s="163">
        <v>1988</v>
      </c>
      <c r="G20" s="163">
        <v>5592</v>
      </c>
      <c r="H20" s="163">
        <v>888</v>
      </c>
      <c r="I20" s="163">
        <v>837</v>
      </c>
      <c r="J20" s="163">
        <v>51</v>
      </c>
      <c r="K20" s="163">
        <v>749</v>
      </c>
      <c r="L20" s="163">
        <v>5251</v>
      </c>
      <c r="M20" s="163">
        <v>4207</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34558</v>
      </c>
      <c r="D21" s="163">
        <v>14747</v>
      </c>
      <c r="E21" s="163">
        <v>1059</v>
      </c>
      <c r="F21" s="163">
        <v>8304</v>
      </c>
      <c r="G21" s="163">
        <v>2313</v>
      </c>
      <c r="H21" s="163">
        <v>28</v>
      </c>
      <c r="I21" s="163">
        <v>28</v>
      </c>
      <c r="J21" s="163" t="s">
        <v>8</v>
      </c>
      <c r="K21" s="163">
        <v>2545</v>
      </c>
      <c r="L21" s="163">
        <v>3247</v>
      </c>
      <c r="M21" s="163">
        <v>2314</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t="s">
        <v>8</v>
      </c>
      <c r="D22" s="163" t="s">
        <v>8</v>
      </c>
      <c r="E22" s="163" t="s">
        <v>8</v>
      </c>
      <c r="F22" s="163" t="s">
        <v>8</v>
      </c>
      <c r="G22" s="163" t="s">
        <v>8</v>
      </c>
      <c r="H22" s="163" t="s">
        <v>8</v>
      </c>
      <c r="I22" s="163" t="s">
        <v>8</v>
      </c>
      <c r="J22" s="163" t="s">
        <v>8</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1577</v>
      </c>
      <c r="D23" s="163" t="s">
        <v>8</v>
      </c>
      <c r="E23" s="163" t="s">
        <v>8</v>
      </c>
      <c r="F23" s="163" t="s">
        <v>8</v>
      </c>
      <c r="G23" s="163" t="s">
        <v>8</v>
      </c>
      <c r="H23" s="163" t="s">
        <v>8</v>
      </c>
      <c r="I23" s="163" t="s">
        <v>8</v>
      </c>
      <c r="J23" s="163" t="s">
        <v>8</v>
      </c>
      <c r="K23" s="163" t="s">
        <v>8</v>
      </c>
      <c r="L23" s="163" t="s">
        <v>8</v>
      </c>
      <c r="M23" s="163" t="s">
        <v>8</v>
      </c>
      <c r="N23" s="163">
        <v>1577</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57995</v>
      </c>
      <c r="D24" s="163">
        <v>1706</v>
      </c>
      <c r="E24" s="163">
        <v>872</v>
      </c>
      <c r="F24" s="163">
        <v>1083</v>
      </c>
      <c r="G24" s="163">
        <v>6372</v>
      </c>
      <c r="H24" s="163">
        <v>10530</v>
      </c>
      <c r="I24" s="163">
        <v>308</v>
      </c>
      <c r="J24" s="163">
        <v>10222</v>
      </c>
      <c r="K24" s="163">
        <v>386</v>
      </c>
      <c r="L24" s="163">
        <v>3094</v>
      </c>
      <c r="M24" s="163">
        <v>762</v>
      </c>
      <c r="N24" s="163">
        <v>33191</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3344</v>
      </c>
      <c r="D25" s="163" t="s">
        <v>8</v>
      </c>
      <c r="E25" s="163" t="s">
        <v>8</v>
      </c>
      <c r="F25" s="163">
        <v>3101</v>
      </c>
      <c r="G25" s="163">
        <v>49</v>
      </c>
      <c r="H25" s="163">
        <v>33</v>
      </c>
      <c r="I25" s="163">
        <v>33</v>
      </c>
      <c r="J25" s="163" t="s">
        <v>8</v>
      </c>
      <c r="K25" s="163" t="s">
        <v>8</v>
      </c>
      <c r="L25" s="163" t="s">
        <v>8</v>
      </c>
      <c r="M25" s="163">
        <v>160</v>
      </c>
      <c r="N25" s="163" t="s">
        <v>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133538</v>
      </c>
      <c r="D26" s="174">
        <v>31326</v>
      </c>
      <c r="E26" s="174">
        <v>11134</v>
      </c>
      <c r="F26" s="174">
        <v>8274</v>
      </c>
      <c r="G26" s="174">
        <v>14229</v>
      </c>
      <c r="H26" s="174">
        <v>11413</v>
      </c>
      <c r="I26" s="174">
        <v>1140</v>
      </c>
      <c r="J26" s="174">
        <v>10273</v>
      </c>
      <c r="K26" s="174">
        <v>3680</v>
      </c>
      <c r="L26" s="174">
        <v>11592</v>
      </c>
      <c r="M26" s="174">
        <v>7123</v>
      </c>
      <c r="N26" s="174">
        <v>34768</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21941</v>
      </c>
      <c r="D27" s="163">
        <v>7715</v>
      </c>
      <c r="E27" s="163">
        <v>664</v>
      </c>
      <c r="F27" s="163">
        <v>2207</v>
      </c>
      <c r="G27" s="163">
        <v>729</v>
      </c>
      <c r="H27" s="163" t="s">
        <v>8</v>
      </c>
      <c r="I27" s="163" t="s">
        <v>8</v>
      </c>
      <c r="J27" s="163" t="s">
        <v>8</v>
      </c>
      <c r="K27" s="163">
        <v>2005</v>
      </c>
      <c r="L27" s="163">
        <v>7944</v>
      </c>
      <c r="M27" s="163">
        <v>676</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13097</v>
      </c>
      <c r="D28" s="163">
        <v>4857</v>
      </c>
      <c r="E28" s="163">
        <v>8</v>
      </c>
      <c r="F28" s="163">
        <v>1200</v>
      </c>
      <c r="G28" s="163">
        <v>644</v>
      </c>
      <c r="H28" s="163" t="s">
        <v>8</v>
      </c>
      <c r="I28" s="163" t="s">
        <v>8</v>
      </c>
      <c r="J28" s="163" t="s">
        <v>8</v>
      </c>
      <c r="K28" s="163">
        <v>1976</v>
      </c>
      <c r="L28" s="163">
        <v>3851</v>
      </c>
      <c r="M28" s="163">
        <v>561</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39</v>
      </c>
      <c r="D30" s="163" t="s">
        <v>8</v>
      </c>
      <c r="E30" s="163" t="s">
        <v>8</v>
      </c>
      <c r="F30" s="163" t="s">
        <v>8</v>
      </c>
      <c r="G30" s="163">
        <v>34</v>
      </c>
      <c r="H30" s="163" t="s">
        <v>8</v>
      </c>
      <c r="I30" s="163" t="s">
        <v>8</v>
      </c>
      <c r="J30" s="163" t="s">
        <v>8</v>
      </c>
      <c r="K30" s="163" t="s">
        <v>8</v>
      </c>
      <c r="L30" s="163">
        <v>5</v>
      </c>
      <c r="M30" s="163" t="s">
        <v>8</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388</v>
      </c>
      <c r="D31" s="163" t="s">
        <v>8</v>
      </c>
      <c r="E31" s="163" t="s">
        <v>8</v>
      </c>
      <c r="F31" s="163">
        <v>388</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21591</v>
      </c>
      <c r="D32" s="174">
        <v>7715</v>
      </c>
      <c r="E32" s="174">
        <v>664</v>
      </c>
      <c r="F32" s="174">
        <v>1819</v>
      </c>
      <c r="G32" s="174">
        <v>763</v>
      </c>
      <c r="H32" s="174" t="s">
        <v>8</v>
      </c>
      <c r="I32" s="174" t="s">
        <v>8</v>
      </c>
      <c r="J32" s="174" t="s">
        <v>8</v>
      </c>
      <c r="K32" s="174">
        <v>2005</v>
      </c>
      <c r="L32" s="174">
        <v>7949</v>
      </c>
      <c r="M32" s="174">
        <v>676</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155129</v>
      </c>
      <c r="D33" s="174">
        <v>39041</v>
      </c>
      <c r="E33" s="174">
        <v>11798</v>
      </c>
      <c r="F33" s="174">
        <v>10093</v>
      </c>
      <c r="G33" s="174">
        <v>14992</v>
      </c>
      <c r="H33" s="174">
        <v>11413</v>
      </c>
      <c r="I33" s="174">
        <v>1140</v>
      </c>
      <c r="J33" s="174">
        <v>10273</v>
      </c>
      <c r="K33" s="174">
        <v>5686</v>
      </c>
      <c r="L33" s="174">
        <v>19540</v>
      </c>
      <c r="M33" s="174">
        <v>7799</v>
      </c>
      <c r="N33" s="174">
        <v>34768</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v>55720</v>
      </c>
      <c r="D34" s="163" t="s">
        <v>8</v>
      </c>
      <c r="E34" s="163" t="s">
        <v>8</v>
      </c>
      <c r="F34" s="163" t="s">
        <v>8</v>
      </c>
      <c r="G34" s="163" t="s">
        <v>8</v>
      </c>
      <c r="H34" s="163" t="s">
        <v>8</v>
      </c>
      <c r="I34" s="163" t="s">
        <v>8</v>
      </c>
      <c r="J34" s="163" t="s">
        <v>8</v>
      </c>
      <c r="K34" s="163" t="s">
        <v>8</v>
      </c>
      <c r="L34" s="163" t="s">
        <v>8</v>
      </c>
      <c r="M34" s="163" t="s">
        <v>8</v>
      </c>
      <c r="N34" s="163">
        <v>55720</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v>21090</v>
      </c>
      <c r="D35" s="163" t="s">
        <v>8</v>
      </c>
      <c r="E35" s="163" t="s">
        <v>8</v>
      </c>
      <c r="F35" s="163" t="s">
        <v>8</v>
      </c>
      <c r="G35" s="163" t="s">
        <v>8</v>
      </c>
      <c r="H35" s="163" t="s">
        <v>8</v>
      </c>
      <c r="I35" s="163" t="s">
        <v>8</v>
      </c>
      <c r="J35" s="163" t="s">
        <v>8</v>
      </c>
      <c r="K35" s="163" t="s">
        <v>8</v>
      </c>
      <c r="L35" s="163" t="s">
        <v>8</v>
      </c>
      <c r="M35" s="163" t="s">
        <v>8</v>
      </c>
      <c r="N35" s="163">
        <v>21090</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v>20047</v>
      </c>
      <c r="D36" s="163" t="s">
        <v>8</v>
      </c>
      <c r="E36" s="163" t="s">
        <v>8</v>
      </c>
      <c r="F36" s="163" t="s">
        <v>8</v>
      </c>
      <c r="G36" s="163" t="s">
        <v>8</v>
      </c>
      <c r="H36" s="163" t="s">
        <v>8</v>
      </c>
      <c r="I36" s="163" t="s">
        <v>8</v>
      </c>
      <c r="J36" s="163" t="s">
        <v>8</v>
      </c>
      <c r="K36" s="163" t="s">
        <v>8</v>
      </c>
      <c r="L36" s="163" t="s">
        <v>8</v>
      </c>
      <c r="M36" s="163" t="s">
        <v>8</v>
      </c>
      <c r="N36" s="163">
        <v>20047</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v>7564</v>
      </c>
      <c r="D37" s="163" t="s">
        <v>8</v>
      </c>
      <c r="E37" s="163" t="s">
        <v>8</v>
      </c>
      <c r="F37" s="163" t="s">
        <v>8</v>
      </c>
      <c r="G37" s="163" t="s">
        <v>8</v>
      </c>
      <c r="H37" s="163" t="s">
        <v>8</v>
      </c>
      <c r="I37" s="163" t="s">
        <v>8</v>
      </c>
      <c r="J37" s="163" t="s">
        <v>8</v>
      </c>
      <c r="K37" s="163" t="s">
        <v>8</v>
      </c>
      <c r="L37" s="163" t="s">
        <v>8</v>
      </c>
      <c r="M37" s="163" t="s">
        <v>8</v>
      </c>
      <c r="N37" s="163">
        <v>7564</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32262</v>
      </c>
      <c r="D38" s="163" t="s">
        <v>8</v>
      </c>
      <c r="E38" s="163" t="s">
        <v>8</v>
      </c>
      <c r="F38" s="163" t="s">
        <v>8</v>
      </c>
      <c r="G38" s="163" t="s">
        <v>8</v>
      </c>
      <c r="H38" s="163" t="s">
        <v>8</v>
      </c>
      <c r="I38" s="163" t="s">
        <v>8</v>
      </c>
      <c r="J38" s="163" t="s">
        <v>8</v>
      </c>
      <c r="K38" s="163" t="s">
        <v>8</v>
      </c>
      <c r="L38" s="163" t="s">
        <v>8</v>
      </c>
      <c r="M38" s="163" t="s">
        <v>8</v>
      </c>
      <c r="N38" s="163">
        <v>32262</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4596</v>
      </c>
      <c r="D39" s="163" t="s">
        <v>8</v>
      </c>
      <c r="E39" s="163" t="s">
        <v>8</v>
      </c>
      <c r="F39" s="163" t="s">
        <v>8</v>
      </c>
      <c r="G39" s="163" t="s">
        <v>8</v>
      </c>
      <c r="H39" s="163" t="s">
        <v>8</v>
      </c>
      <c r="I39" s="163" t="s">
        <v>8</v>
      </c>
      <c r="J39" s="163" t="s">
        <v>8</v>
      </c>
      <c r="K39" s="163" t="s">
        <v>8</v>
      </c>
      <c r="L39" s="163" t="s">
        <v>8</v>
      </c>
      <c r="M39" s="163" t="s">
        <v>8</v>
      </c>
      <c r="N39" s="163">
        <v>4596</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505</v>
      </c>
      <c r="D40" s="163">
        <v>2</v>
      </c>
      <c r="E40" s="163">
        <v>61</v>
      </c>
      <c r="F40" s="163">
        <v>117</v>
      </c>
      <c r="G40" s="163">
        <v>275</v>
      </c>
      <c r="H40" s="163" t="s">
        <v>8</v>
      </c>
      <c r="I40" s="163" t="s">
        <v>8</v>
      </c>
      <c r="J40" s="163" t="s">
        <v>8</v>
      </c>
      <c r="K40" s="163" t="s">
        <v>8</v>
      </c>
      <c r="L40" s="163" t="s">
        <v>8</v>
      </c>
      <c r="M40" s="163">
        <v>51</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1160</v>
      </c>
      <c r="D41" s="163">
        <v>85</v>
      </c>
      <c r="E41" s="163">
        <v>52</v>
      </c>
      <c r="F41" s="163">
        <v>436</v>
      </c>
      <c r="G41" s="163">
        <v>34</v>
      </c>
      <c r="H41" s="163" t="s">
        <v>8</v>
      </c>
      <c r="I41" s="163" t="s">
        <v>8</v>
      </c>
      <c r="J41" s="163" t="s">
        <v>8</v>
      </c>
      <c r="K41" s="163">
        <v>12</v>
      </c>
      <c r="L41" s="163">
        <v>104</v>
      </c>
      <c r="M41" s="163">
        <v>436</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5571</v>
      </c>
      <c r="D42" s="163">
        <v>11</v>
      </c>
      <c r="E42" s="163">
        <v>2083</v>
      </c>
      <c r="F42" s="163">
        <v>145</v>
      </c>
      <c r="G42" s="163">
        <v>328</v>
      </c>
      <c r="H42" s="163" t="s">
        <v>8</v>
      </c>
      <c r="I42" s="163" t="s">
        <v>8</v>
      </c>
      <c r="J42" s="163" t="s">
        <v>8</v>
      </c>
      <c r="K42" s="163" t="s">
        <v>8</v>
      </c>
      <c r="L42" s="163">
        <v>2013</v>
      </c>
      <c r="M42" s="163">
        <v>992</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26701</v>
      </c>
      <c r="D43" s="163">
        <v>11629</v>
      </c>
      <c r="E43" s="163">
        <v>2296</v>
      </c>
      <c r="F43" s="163">
        <v>3481</v>
      </c>
      <c r="G43" s="163">
        <v>3378</v>
      </c>
      <c r="H43" s="163">
        <v>114</v>
      </c>
      <c r="I43" s="163">
        <v>113</v>
      </c>
      <c r="J43" s="163" t="s">
        <v>8</v>
      </c>
      <c r="K43" s="163">
        <v>1326</v>
      </c>
      <c r="L43" s="163">
        <v>545</v>
      </c>
      <c r="M43" s="163">
        <v>3429</v>
      </c>
      <c r="N43" s="163">
        <v>504</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3344</v>
      </c>
      <c r="D44" s="163" t="s">
        <v>8</v>
      </c>
      <c r="E44" s="163" t="s">
        <v>8</v>
      </c>
      <c r="F44" s="163">
        <v>3101</v>
      </c>
      <c r="G44" s="163">
        <v>49</v>
      </c>
      <c r="H44" s="163">
        <v>33</v>
      </c>
      <c r="I44" s="163">
        <v>33</v>
      </c>
      <c r="J44" s="163" t="s">
        <v>8</v>
      </c>
      <c r="K44" s="163" t="s">
        <v>8</v>
      </c>
      <c r="L44" s="163" t="s">
        <v>8</v>
      </c>
      <c r="M44" s="163">
        <v>160</v>
      </c>
      <c r="N44" s="163" t="s">
        <v>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123170</v>
      </c>
      <c r="D45" s="174">
        <v>11727</v>
      </c>
      <c r="E45" s="174">
        <v>4492</v>
      </c>
      <c r="F45" s="174">
        <v>1077</v>
      </c>
      <c r="G45" s="174">
        <v>3965</v>
      </c>
      <c r="H45" s="174">
        <v>81</v>
      </c>
      <c r="I45" s="174">
        <v>81</v>
      </c>
      <c r="J45" s="174" t="s">
        <v>8</v>
      </c>
      <c r="K45" s="174">
        <v>1338</v>
      </c>
      <c r="L45" s="174">
        <v>2661</v>
      </c>
      <c r="M45" s="174">
        <v>4748</v>
      </c>
      <c r="N45" s="174">
        <v>93081</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19907</v>
      </c>
      <c r="D46" s="163">
        <v>30</v>
      </c>
      <c r="E46" s="163">
        <v>423</v>
      </c>
      <c r="F46" s="163">
        <v>8640</v>
      </c>
      <c r="G46" s="163">
        <v>699</v>
      </c>
      <c r="H46" s="163" t="s">
        <v>8</v>
      </c>
      <c r="I46" s="163" t="s">
        <v>8</v>
      </c>
      <c r="J46" s="163" t="s">
        <v>8</v>
      </c>
      <c r="K46" s="163" t="s">
        <v>8</v>
      </c>
      <c r="L46" s="163">
        <v>1207</v>
      </c>
      <c r="M46" s="163">
        <v>6692</v>
      </c>
      <c r="N46" s="163">
        <v>2216</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6489</v>
      </c>
      <c r="D48" s="163">
        <v>3372</v>
      </c>
      <c r="E48" s="163" t="s">
        <v>8</v>
      </c>
      <c r="F48" s="163">
        <v>388</v>
      </c>
      <c r="G48" s="163">
        <v>13</v>
      </c>
      <c r="H48" s="163" t="s">
        <v>8</v>
      </c>
      <c r="I48" s="163" t="s">
        <v>8</v>
      </c>
      <c r="J48" s="163" t="s">
        <v>8</v>
      </c>
      <c r="K48" s="163" t="s">
        <v>8</v>
      </c>
      <c r="L48" s="163">
        <v>1553</v>
      </c>
      <c r="M48" s="163">
        <v>1162</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388</v>
      </c>
      <c r="D49" s="163" t="s">
        <v>8</v>
      </c>
      <c r="E49" s="163" t="s">
        <v>8</v>
      </c>
      <c r="F49" s="163">
        <v>388</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26007</v>
      </c>
      <c r="D50" s="174">
        <v>3402</v>
      </c>
      <c r="E50" s="174">
        <v>423</v>
      </c>
      <c r="F50" s="174">
        <v>8640</v>
      </c>
      <c r="G50" s="174">
        <v>711</v>
      </c>
      <c r="H50" s="174" t="s">
        <v>8</v>
      </c>
      <c r="I50" s="174" t="s">
        <v>8</v>
      </c>
      <c r="J50" s="174" t="s">
        <v>8</v>
      </c>
      <c r="K50" s="174" t="s">
        <v>8</v>
      </c>
      <c r="L50" s="174">
        <v>2760</v>
      </c>
      <c r="M50" s="174">
        <v>7854</v>
      </c>
      <c r="N50" s="174">
        <v>2216</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149177</v>
      </c>
      <c r="D51" s="174">
        <v>15129</v>
      </c>
      <c r="E51" s="174">
        <v>4915</v>
      </c>
      <c r="F51" s="174">
        <v>9717</v>
      </c>
      <c r="G51" s="174">
        <v>4676</v>
      </c>
      <c r="H51" s="174">
        <v>81</v>
      </c>
      <c r="I51" s="174">
        <v>81</v>
      </c>
      <c r="J51" s="174" t="s">
        <v>8</v>
      </c>
      <c r="K51" s="174">
        <v>1338</v>
      </c>
      <c r="L51" s="174">
        <v>5422</v>
      </c>
      <c r="M51" s="174">
        <v>12602</v>
      </c>
      <c r="N51" s="174">
        <v>95297</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-5952</v>
      </c>
      <c r="D52" s="174">
        <v>-23912</v>
      </c>
      <c r="E52" s="174">
        <v>-6883</v>
      </c>
      <c r="F52" s="174">
        <v>-376</v>
      </c>
      <c r="G52" s="174">
        <v>-10315</v>
      </c>
      <c r="H52" s="174">
        <v>-11332</v>
      </c>
      <c r="I52" s="174">
        <v>-1059</v>
      </c>
      <c r="J52" s="174">
        <v>-10273</v>
      </c>
      <c r="K52" s="174">
        <v>-4347</v>
      </c>
      <c r="L52" s="174">
        <v>-14119</v>
      </c>
      <c r="M52" s="174">
        <v>4803</v>
      </c>
      <c r="N52" s="174">
        <v>60529</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-10368</v>
      </c>
      <c r="D53" s="173">
        <v>-19599</v>
      </c>
      <c r="E53" s="173">
        <v>-6642</v>
      </c>
      <c r="F53" s="173">
        <v>-7197</v>
      </c>
      <c r="G53" s="173">
        <v>-10264</v>
      </c>
      <c r="H53" s="173">
        <v>-11332</v>
      </c>
      <c r="I53" s="173">
        <v>-1059</v>
      </c>
      <c r="J53" s="173">
        <v>-10273</v>
      </c>
      <c r="K53" s="173">
        <v>-2342</v>
      </c>
      <c r="L53" s="173">
        <v>-8930</v>
      </c>
      <c r="M53" s="173">
        <v>-2375</v>
      </c>
      <c r="N53" s="173">
        <v>58313</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7015</v>
      </c>
      <c r="D54" s="163" t="s">
        <v>8</v>
      </c>
      <c r="E54" s="163" t="s">
        <v>8</v>
      </c>
      <c r="F54" s="163" t="s">
        <v>8</v>
      </c>
      <c r="G54" s="163" t="s">
        <v>8</v>
      </c>
      <c r="H54" s="163" t="s">
        <v>8</v>
      </c>
      <c r="I54" s="163" t="s">
        <v>8</v>
      </c>
      <c r="J54" s="163" t="s">
        <v>8</v>
      </c>
      <c r="K54" s="163" t="s">
        <v>8</v>
      </c>
      <c r="L54" s="163" t="s">
        <v>8</v>
      </c>
      <c r="M54" s="163" t="s">
        <v>8</v>
      </c>
      <c r="N54" s="163">
        <v>7015</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4935</v>
      </c>
      <c r="D55" s="163" t="s">
        <v>8</v>
      </c>
      <c r="E55" s="163" t="s">
        <v>8</v>
      </c>
      <c r="F55" s="163" t="s">
        <v>8</v>
      </c>
      <c r="G55" s="163" t="s">
        <v>8</v>
      </c>
      <c r="H55" s="163" t="s">
        <v>8</v>
      </c>
      <c r="I55" s="163" t="s">
        <v>8</v>
      </c>
      <c r="J55" s="163" t="s">
        <v>8</v>
      </c>
      <c r="K55" s="163" t="s">
        <v>8</v>
      </c>
      <c r="L55" s="163" t="s">
        <v>8</v>
      </c>
      <c r="M55" s="163" t="s">
        <v>8</v>
      </c>
      <c r="N55" s="163">
        <v>4935</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788.97</v>
      </c>
      <c r="D57" s="170">
        <v>274.48</v>
      </c>
      <c r="E57" s="170">
        <v>169.84</v>
      </c>
      <c r="F57" s="170">
        <v>36.69</v>
      </c>
      <c r="G57" s="170">
        <v>103.21</v>
      </c>
      <c r="H57" s="170">
        <v>16.38</v>
      </c>
      <c r="I57" s="170">
        <v>15.45</v>
      </c>
      <c r="J57" s="170">
        <v>0.93</v>
      </c>
      <c r="K57" s="170">
        <v>13.82</v>
      </c>
      <c r="L57" s="170">
        <v>96.9</v>
      </c>
      <c r="M57" s="170">
        <v>77.650000000000006</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637.75</v>
      </c>
      <c r="D58" s="170">
        <v>272.14999999999998</v>
      </c>
      <c r="E58" s="170">
        <v>19.55</v>
      </c>
      <c r="F58" s="170">
        <v>153.25</v>
      </c>
      <c r="G58" s="170">
        <v>42.69</v>
      </c>
      <c r="H58" s="170">
        <v>0.52</v>
      </c>
      <c r="I58" s="170">
        <v>0.52</v>
      </c>
      <c r="J58" s="170" t="s">
        <v>8</v>
      </c>
      <c r="K58" s="170">
        <v>46.97</v>
      </c>
      <c r="L58" s="170">
        <v>59.92</v>
      </c>
      <c r="M58" s="170">
        <v>42.7</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t="s">
        <v>8</v>
      </c>
      <c r="D59" s="170" t="s">
        <v>8</v>
      </c>
      <c r="E59" s="170" t="s">
        <v>8</v>
      </c>
      <c r="F59" s="170" t="s">
        <v>8</v>
      </c>
      <c r="G59" s="170" t="s">
        <v>8</v>
      </c>
      <c r="H59" s="170" t="s">
        <v>8</v>
      </c>
      <c r="I59" s="170" t="s">
        <v>8</v>
      </c>
      <c r="J59" s="170" t="s">
        <v>8</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29.1</v>
      </c>
      <c r="D60" s="170" t="s">
        <v>8</v>
      </c>
      <c r="E60" s="170" t="s">
        <v>8</v>
      </c>
      <c r="F60" s="170" t="s">
        <v>8</v>
      </c>
      <c r="G60" s="170" t="s">
        <v>8</v>
      </c>
      <c r="H60" s="170" t="s">
        <v>8</v>
      </c>
      <c r="I60" s="170" t="s">
        <v>8</v>
      </c>
      <c r="J60" s="170" t="s">
        <v>8</v>
      </c>
      <c r="K60" s="170" t="s">
        <v>8</v>
      </c>
      <c r="L60" s="170" t="s">
        <v>8</v>
      </c>
      <c r="M60" s="170" t="s">
        <v>8</v>
      </c>
      <c r="N60" s="170">
        <v>29.1</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1070.28</v>
      </c>
      <c r="D61" s="170">
        <v>31.48</v>
      </c>
      <c r="E61" s="170">
        <v>16.09</v>
      </c>
      <c r="F61" s="170">
        <v>19.98</v>
      </c>
      <c r="G61" s="170">
        <v>117.6</v>
      </c>
      <c r="H61" s="170">
        <v>194.33</v>
      </c>
      <c r="I61" s="170">
        <v>5.68</v>
      </c>
      <c r="J61" s="170">
        <v>188.65</v>
      </c>
      <c r="K61" s="170">
        <v>7.13</v>
      </c>
      <c r="L61" s="170">
        <v>57.09</v>
      </c>
      <c r="M61" s="170">
        <v>14.06</v>
      </c>
      <c r="N61" s="170">
        <v>612.53</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61.7</v>
      </c>
      <c r="D62" s="170" t="s">
        <v>8</v>
      </c>
      <c r="E62" s="170" t="s">
        <v>8</v>
      </c>
      <c r="F62" s="170">
        <v>57.23</v>
      </c>
      <c r="G62" s="170">
        <v>0.9</v>
      </c>
      <c r="H62" s="170">
        <v>0.61</v>
      </c>
      <c r="I62" s="170">
        <v>0.61</v>
      </c>
      <c r="J62" s="170" t="s">
        <v>8</v>
      </c>
      <c r="K62" s="170" t="s">
        <v>8</v>
      </c>
      <c r="L62" s="170" t="s">
        <v>8</v>
      </c>
      <c r="M62" s="170">
        <v>2.96</v>
      </c>
      <c r="N62" s="170" t="s">
        <v>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2464.39</v>
      </c>
      <c r="D63" s="171">
        <v>578.11</v>
      </c>
      <c r="E63" s="171">
        <v>205.47</v>
      </c>
      <c r="F63" s="171">
        <v>152.69999999999999</v>
      </c>
      <c r="G63" s="171">
        <v>262.58999999999997</v>
      </c>
      <c r="H63" s="171">
        <v>210.61</v>
      </c>
      <c r="I63" s="171">
        <v>21.03</v>
      </c>
      <c r="J63" s="171">
        <v>189.58</v>
      </c>
      <c r="K63" s="171">
        <v>67.92</v>
      </c>
      <c r="L63" s="171">
        <v>213.92</v>
      </c>
      <c r="M63" s="171">
        <v>131.44</v>
      </c>
      <c r="N63" s="171">
        <v>641.63</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404.91</v>
      </c>
      <c r="D64" s="170">
        <v>142.38</v>
      </c>
      <c r="E64" s="170">
        <v>12.26</v>
      </c>
      <c r="F64" s="170">
        <v>40.729999999999997</v>
      </c>
      <c r="G64" s="170">
        <v>13.45</v>
      </c>
      <c r="H64" s="170" t="s">
        <v>8</v>
      </c>
      <c r="I64" s="170" t="s">
        <v>8</v>
      </c>
      <c r="J64" s="170" t="s">
        <v>8</v>
      </c>
      <c r="K64" s="170">
        <v>37.01</v>
      </c>
      <c r="L64" s="170">
        <v>146.6</v>
      </c>
      <c r="M64" s="170">
        <v>12.48</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241.69</v>
      </c>
      <c r="D65" s="170">
        <v>89.63</v>
      </c>
      <c r="E65" s="170">
        <v>0.15</v>
      </c>
      <c r="F65" s="170">
        <v>22.14</v>
      </c>
      <c r="G65" s="170">
        <v>11.89</v>
      </c>
      <c r="H65" s="170" t="s">
        <v>8</v>
      </c>
      <c r="I65" s="170" t="s">
        <v>8</v>
      </c>
      <c r="J65" s="170" t="s">
        <v>8</v>
      </c>
      <c r="K65" s="170">
        <v>36.47</v>
      </c>
      <c r="L65" s="170">
        <v>71.06</v>
      </c>
      <c r="M65" s="170">
        <v>10.35</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0.72</v>
      </c>
      <c r="D67" s="170" t="s">
        <v>8</v>
      </c>
      <c r="E67" s="170" t="s">
        <v>8</v>
      </c>
      <c r="F67" s="170" t="s">
        <v>8</v>
      </c>
      <c r="G67" s="170">
        <v>0.63</v>
      </c>
      <c r="H67" s="170" t="s">
        <v>8</v>
      </c>
      <c r="I67" s="170" t="s">
        <v>8</v>
      </c>
      <c r="J67" s="170" t="s">
        <v>8</v>
      </c>
      <c r="K67" s="170" t="s">
        <v>8</v>
      </c>
      <c r="L67" s="170">
        <v>0.09</v>
      </c>
      <c r="M67" s="170" t="s">
        <v>8</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7.17</v>
      </c>
      <c r="D68" s="170" t="s">
        <v>8</v>
      </c>
      <c r="E68" s="170" t="s">
        <v>8</v>
      </c>
      <c r="F68" s="170">
        <v>7.17</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398.46</v>
      </c>
      <c r="D69" s="171">
        <v>142.38</v>
      </c>
      <c r="E69" s="171">
        <v>12.26</v>
      </c>
      <c r="F69" s="171">
        <v>33.56</v>
      </c>
      <c r="G69" s="171">
        <v>14.08</v>
      </c>
      <c r="H69" s="171" t="s">
        <v>8</v>
      </c>
      <c r="I69" s="171" t="s">
        <v>8</v>
      </c>
      <c r="J69" s="171" t="s">
        <v>8</v>
      </c>
      <c r="K69" s="171">
        <v>37.01</v>
      </c>
      <c r="L69" s="171">
        <v>146.69</v>
      </c>
      <c r="M69" s="171">
        <v>12.48</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2862.85</v>
      </c>
      <c r="D70" s="171">
        <v>720.49</v>
      </c>
      <c r="E70" s="171">
        <v>217.73</v>
      </c>
      <c r="F70" s="171">
        <v>186.26</v>
      </c>
      <c r="G70" s="171">
        <v>276.67</v>
      </c>
      <c r="H70" s="171">
        <v>210.61</v>
      </c>
      <c r="I70" s="171">
        <v>21.03</v>
      </c>
      <c r="J70" s="171">
        <v>189.58</v>
      </c>
      <c r="K70" s="171">
        <v>104.92</v>
      </c>
      <c r="L70" s="171">
        <v>360.61</v>
      </c>
      <c r="M70" s="171">
        <v>143.91999999999999</v>
      </c>
      <c r="N70" s="171">
        <v>641.63</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v>1028.28</v>
      </c>
      <c r="D71" s="170" t="s">
        <v>8</v>
      </c>
      <c r="E71" s="170" t="s">
        <v>8</v>
      </c>
      <c r="F71" s="170" t="s">
        <v>8</v>
      </c>
      <c r="G71" s="170" t="s">
        <v>8</v>
      </c>
      <c r="H71" s="170" t="s">
        <v>8</v>
      </c>
      <c r="I71" s="170" t="s">
        <v>8</v>
      </c>
      <c r="J71" s="170" t="s">
        <v>8</v>
      </c>
      <c r="K71" s="170" t="s">
        <v>8</v>
      </c>
      <c r="L71" s="170" t="s">
        <v>8</v>
      </c>
      <c r="M71" s="170" t="s">
        <v>8</v>
      </c>
      <c r="N71" s="170">
        <v>1028.28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v>389.2</v>
      </c>
      <c r="D72" s="170" t="s">
        <v>8</v>
      </c>
      <c r="E72" s="170" t="s">
        <v>8</v>
      </c>
      <c r="F72" s="170" t="s">
        <v>8</v>
      </c>
      <c r="G72" s="170" t="s">
        <v>8</v>
      </c>
      <c r="H72" s="170" t="s">
        <v>8</v>
      </c>
      <c r="I72" s="170" t="s">
        <v>8</v>
      </c>
      <c r="J72" s="170" t="s">
        <v>8</v>
      </c>
      <c r="K72" s="170" t="s">
        <v>8</v>
      </c>
      <c r="L72" s="170" t="s">
        <v>8</v>
      </c>
      <c r="M72" s="170" t="s">
        <v>8</v>
      </c>
      <c r="N72" s="170">
        <v>389.2</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v>369.97</v>
      </c>
      <c r="D73" s="170" t="s">
        <v>8</v>
      </c>
      <c r="E73" s="170" t="s">
        <v>8</v>
      </c>
      <c r="F73" s="170" t="s">
        <v>8</v>
      </c>
      <c r="G73" s="170" t="s">
        <v>8</v>
      </c>
      <c r="H73" s="170" t="s">
        <v>8</v>
      </c>
      <c r="I73" s="170" t="s">
        <v>8</v>
      </c>
      <c r="J73" s="170" t="s">
        <v>8</v>
      </c>
      <c r="K73" s="170" t="s">
        <v>8</v>
      </c>
      <c r="L73" s="170" t="s">
        <v>8</v>
      </c>
      <c r="M73" s="170" t="s">
        <v>8</v>
      </c>
      <c r="N73" s="170">
        <v>369.97</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v>139.6</v>
      </c>
      <c r="D74" s="170" t="s">
        <v>8</v>
      </c>
      <c r="E74" s="170" t="s">
        <v>8</v>
      </c>
      <c r="F74" s="170" t="s">
        <v>8</v>
      </c>
      <c r="G74" s="170" t="s">
        <v>8</v>
      </c>
      <c r="H74" s="170" t="s">
        <v>8</v>
      </c>
      <c r="I74" s="170" t="s">
        <v>8</v>
      </c>
      <c r="J74" s="170" t="s">
        <v>8</v>
      </c>
      <c r="K74" s="170" t="s">
        <v>8</v>
      </c>
      <c r="L74" s="170" t="s">
        <v>8</v>
      </c>
      <c r="M74" s="170" t="s">
        <v>8</v>
      </c>
      <c r="N74" s="170">
        <v>139.6</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595.38</v>
      </c>
      <c r="D75" s="170" t="s">
        <v>8</v>
      </c>
      <c r="E75" s="170" t="s">
        <v>8</v>
      </c>
      <c r="F75" s="170" t="s">
        <v>8</v>
      </c>
      <c r="G75" s="170" t="s">
        <v>8</v>
      </c>
      <c r="H75" s="170" t="s">
        <v>8</v>
      </c>
      <c r="I75" s="170" t="s">
        <v>8</v>
      </c>
      <c r="J75" s="170" t="s">
        <v>8</v>
      </c>
      <c r="K75" s="170" t="s">
        <v>8</v>
      </c>
      <c r="L75" s="170" t="s">
        <v>8</v>
      </c>
      <c r="M75" s="170" t="s">
        <v>8</v>
      </c>
      <c r="N75" s="170">
        <v>595.38</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84.81</v>
      </c>
      <c r="D76" s="170" t="s">
        <v>8</v>
      </c>
      <c r="E76" s="170" t="s">
        <v>8</v>
      </c>
      <c r="F76" s="170" t="s">
        <v>8</v>
      </c>
      <c r="G76" s="170" t="s">
        <v>8</v>
      </c>
      <c r="H76" s="170" t="s">
        <v>8</v>
      </c>
      <c r="I76" s="170" t="s">
        <v>8</v>
      </c>
      <c r="J76" s="170" t="s">
        <v>8</v>
      </c>
      <c r="K76" s="170" t="s">
        <v>8</v>
      </c>
      <c r="L76" s="170" t="s">
        <v>8</v>
      </c>
      <c r="M76" s="170" t="s">
        <v>8</v>
      </c>
      <c r="N76" s="170">
        <v>84.81</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9.32</v>
      </c>
      <c r="D77" s="170">
        <v>0.03</v>
      </c>
      <c r="E77" s="170">
        <v>1.1200000000000001</v>
      </c>
      <c r="F77" s="170">
        <v>2.16</v>
      </c>
      <c r="G77" s="170">
        <v>5.08</v>
      </c>
      <c r="H77" s="170" t="s">
        <v>8</v>
      </c>
      <c r="I77" s="170" t="s">
        <v>8</v>
      </c>
      <c r="J77" s="170" t="s">
        <v>8</v>
      </c>
      <c r="K77" s="170" t="s">
        <v>8</v>
      </c>
      <c r="L77" s="170" t="s">
        <v>8</v>
      </c>
      <c r="M77" s="170">
        <v>0.94</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21.4</v>
      </c>
      <c r="D78" s="170">
        <v>1.57</v>
      </c>
      <c r="E78" s="170">
        <v>0.97</v>
      </c>
      <c r="F78" s="170">
        <v>8.0500000000000007</v>
      </c>
      <c r="G78" s="170">
        <v>0.62</v>
      </c>
      <c r="H78" s="170" t="s">
        <v>8</v>
      </c>
      <c r="I78" s="170" t="s">
        <v>8</v>
      </c>
      <c r="J78" s="170" t="s">
        <v>8</v>
      </c>
      <c r="K78" s="170">
        <v>0.23</v>
      </c>
      <c r="L78" s="170">
        <v>1.92</v>
      </c>
      <c r="M78" s="170">
        <v>8.0500000000000007</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102.81</v>
      </c>
      <c r="D79" s="170">
        <v>0.21</v>
      </c>
      <c r="E79" s="170">
        <v>38.44</v>
      </c>
      <c r="F79" s="170">
        <v>2.67</v>
      </c>
      <c r="G79" s="170">
        <v>6.05</v>
      </c>
      <c r="H79" s="170" t="s">
        <v>8</v>
      </c>
      <c r="I79" s="170" t="s">
        <v>8</v>
      </c>
      <c r="J79" s="170" t="s">
        <v>8</v>
      </c>
      <c r="K79" s="170">
        <v>-0.01</v>
      </c>
      <c r="L79" s="170">
        <v>37.14</v>
      </c>
      <c r="M79" s="170">
        <v>18.309999999999999</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492.76</v>
      </c>
      <c r="D80" s="170">
        <v>214.6</v>
      </c>
      <c r="E80" s="170">
        <v>42.37</v>
      </c>
      <c r="F80" s="170">
        <v>64.23</v>
      </c>
      <c r="G80" s="170">
        <v>62.34</v>
      </c>
      <c r="H80" s="170">
        <v>2.1</v>
      </c>
      <c r="I80" s="170">
        <v>2.09</v>
      </c>
      <c r="J80" s="170">
        <v>0.01</v>
      </c>
      <c r="K80" s="170">
        <v>24.47</v>
      </c>
      <c r="L80" s="170">
        <v>10.050000000000001</v>
      </c>
      <c r="M80" s="170">
        <v>63.29</v>
      </c>
      <c r="N80" s="170">
        <v>9.3000000000000007</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61.7</v>
      </c>
      <c r="D81" s="170" t="s">
        <v>8</v>
      </c>
      <c r="E81" s="170" t="s">
        <v>8</v>
      </c>
      <c r="F81" s="170">
        <v>57.23</v>
      </c>
      <c r="G81" s="170">
        <v>0.9</v>
      </c>
      <c r="H81" s="170">
        <v>0.61</v>
      </c>
      <c r="I81" s="170">
        <v>0.61</v>
      </c>
      <c r="J81" s="170" t="s">
        <v>8</v>
      </c>
      <c r="K81" s="170" t="s">
        <v>8</v>
      </c>
      <c r="L81" s="170" t="s">
        <v>8</v>
      </c>
      <c r="M81" s="170">
        <v>2.96</v>
      </c>
      <c r="N81" s="170" t="s">
        <v>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2273.06</v>
      </c>
      <c r="D82" s="171">
        <v>216.41</v>
      </c>
      <c r="E82" s="171">
        <v>82.9</v>
      </c>
      <c r="F82" s="171">
        <v>19.88</v>
      </c>
      <c r="G82" s="171">
        <v>73.17</v>
      </c>
      <c r="H82" s="171">
        <v>1.49</v>
      </c>
      <c r="I82" s="171">
        <v>1.49</v>
      </c>
      <c r="J82" s="171">
        <v>0.01</v>
      </c>
      <c r="K82" s="171">
        <v>24.7</v>
      </c>
      <c r="L82" s="171">
        <v>49.12</v>
      </c>
      <c r="M82" s="171">
        <v>87.61</v>
      </c>
      <c r="N82" s="171">
        <v>1717.78</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367.37</v>
      </c>
      <c r="D83" s="170">
        <v>0.55000000000000004</v>
      </c>
      <c r="E83" s="170">
        <v>7.81</v>
      </c>
      <c r="F83" s="170">
        <v>159.44999999999999</v>
      </c>
      <c r="G83" s="170">
        <v>12.89</v>
      </c>
      <c r="H83" s="170" t="s">
        <v>8</v>
      </c>
      <c r="I83" s="170" t="s">
        <v>8</v>
      </c>
      <c r="J83" s="170" t="s">
        <v>8</v>
      </c>
      <c r="K83" s="170" t="s">
        <v>8</v>
      </c>
      <c r="L83" s="170">
        <v>22.28</v>
      </c>
      <c r="M83" s="170">
        <v>123.5</v>
      </c>
      <c r="N83" s="170">
        <v>40.89</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119.75</v>
      </c>
      <c r="D85" s="170">
        <v>62.24</v>
      </c>
      <c r="E85" s="170" t="s">
        <v>8</v>
      </c>
      <c r="F85" s="170">
        <v>7.17</v>
      </c>
      <c r="G85" s="170">
        <v>0.24</v>
      </c>
      <c r="H85" s="170" t="s">
        <v>8</v>
      </c>
      <c r="I85" s="170" t="s">
        <v>8</v>
      </c>
      <c r="J85" s="170" t="s">
        <v>8</v>
      </c>
      <c r="K85" s="170" t="s">
        <v>8</v>
      </c>
      <c r="L85" s="170">
        <v>28.66</v>
      </c>
      <c r="M85" s="170">
        <v>21.44</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7.17</v>
      </c>
      <c r="D86" s="170" t="s">
        <v>8</v>
      </c>
      <c r="E86" s="170" t="s">
        <v>8</v>
      </c>
      <c r="F86" s="170">
        <v>7.17</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479.95</v>
      </c>
      <c r="D87" s="171">
        <v>62.79</v>
      </c>
      <c r="E87" s="171">
        <v>7.81</v>
      </c>
      <c r="F87" s="171">
        <v>159.44999999999999</v>
      </c>
      <c r="G87" s="171">
        <v>13.13</v>
      </c>
      <c r="H87" s="171" t="s">
        <v>8</v>
      </c>
      <c r="I87" s="171" t="s">
        <v>8</v>
      </c>
      <c r="J87" s="171" t="s">
        <v>8</v>
      </c>
      <c r="K87" s="171" t="s">
        <v>8</v>
      </c>
      <c r="L87" s="171">
        <v>50.94</v>
      </c>
      <c r="M87" s="171">
        <v>144.94</v>
      </c>
      <c r="N87" s="171">
        <v>40.89</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2753.01</v>
      </c>
      <c r="D88" s="171">
        <v>279.2</v>
      </c>
      <c r="E88" s="171">
        <v>90.71</v>
      </c>
      <c r="F88" s="171">
        <v>179.33</v>
      </c>
      <c r="G88" s="171">
        <v>86.3</v>
      </c>
      <c r="H88" s="171">
        <v>1.49</v>
      </c>
      <c r="I88" s="171">
        <v>1.49</v>
      </c>
      <c r="J88" s="171">
        <v>0.01</v>
      </c>
      <c r="K88" s="171">
        <v>24.7</v>
      </c>
      <c r="L88" s="171">
        <v>100.06</v>
      </c>
      <c r="M88" s="171">
        <v>232.56</v>
      </c>
      <c r="N88" s="171">
        <v>1758.67</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-109.84</v>
      </c>
      <c r="D89" s="171">
        <v>-441.29</v>
      </c>
      <c r="E89" s="171">
        <v>-127.02</v>
      </c>
      <c r="F89" s="171">
        <v>-6.94</v>
      </c>
      <c r="G89" s="171">
        <v>-190.37</v>
      </c>
      <c r="H89" s="171">
        <v>-209.12</v>
      </c>
      <c r="I89" s="171">
        <v>-19.55</v>
      </c>
      <c r="J89" s="171">
        <v>-189.58</v>
      </c>
      <c r="K89" s="171">
        <v>-80.22</v>
      </c>
      <c r="L89" s="171">
        <v>-260.55</v>
      </c>
      <c r="M89" s="171">
        <v>88.63</v>
      </c>
      <c r="N89" s="171">
        <v>1117.04</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-191.33</v>
      </c>
      <c r="D90" s="172">
        <v>-361.7</v>
      </c>
      <c r="E90" s="172">
        <v>-122.57</v>
      </c>
      <c r="F90" s="172">
        <v>-132.82</v>
      </c>
      <c r="G90" s="172">
        <v>-189.42</v>
      </c>
      <c r="H90" s="172">
        <v>-209.12</v>
      </c>
      <c r="I90" s="172">
        <v>-19.55</v>
      </c>
      <c r="J90" s="172">
        <v>-189.58</v>
      </c>
      <c r="K90" s="172">
        <v>-43.22</v>
      </c>
      <c r="L90" s="172">
        <v>-164.8</v>
      </c>
      <c r="M90" s="172">
        <v>-43.83</v>
      </c>
      <c r="N90" s="172">
        <v>1076.1500000000001</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129.46</v>
      </c>
      <c r="D91" s="170" t="s">
        <v>8</v>
      </c>
      <c r="E91" s="170" t="s">
        <v>8</v>
      </c>
      <c r="F91" s="170" t="s">
        <v>8</v>
      </c>
      <c r="G91" s="170" t="s">
        <v>8</v>
      </c>
      <c r="H91" s="170" t="s">
        <v>8</v>
      </c>
      <c r="I91" s="170" t="s">
        <v>8</v>
      </c>
      <c r="J91" s="170" t="s">
        <v>8</v>
      </c>
      <c r="K91" s="170" t="s">
        <v>8</v>
      </c>
      <c r="L91" s="170" t="s">
        <v>8</v>
      </c>
      <c r="M91" s="170" t="s">
        <v>8</v>
      </c>
      <c r="N91" s="170">
        <v>129.46</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91.07</v>
      </c>
      <c r="D92" s="170" t="s">
        <v>8</v>
      </c>
      <c r="E92" s="170" t="s">
        <v>8</v>
      </c>
      <c r="F92" s="170" t="s">
        <v>8</v>
      </c>
      <c r="G92" s="170" t="s">
        <v>8</v>
      </c>
      <c r="H92" s="170" t="s">
        <v>8</v>
      </c>
      <c r="I92" s="170" t="s">
        <v>8</v>
      </c>
      <c r="J92" s="170" t="s">
        <v>8</v>
      </c>
      <c r="K92" s="170" t="s">
        <v>8</v>
      </c>
      <c r="L92" s="170" t="s">
        <v>8</v>
      </c>
      <c r="M92" s="170" t="s">
        <v>8</v>
      </c>
      <c r="N92" s="170">
        <v>91.07</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A2:B3"/>
    <mergeCell ref="C2:G3"/>
    <mergeCell ref="H2:N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45"/>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604</v>
      </c>
      <c r="B1" s="230"/>
      <c r="C1" s="231" t="str">
        <f>"Auszahlungen und Einzahlungen der kreisfreien und großen
kreisangehörigen Städte "&amp;Deckblatt!A7&amp;" nach Produktbereichen"</f>
        <v>Auszahlungen und Einzahlungen der kreisfreien und großen
kreisangehörigen Städte 2024 nach Produktbereichen</v>
      </c>
      <c r="D1" s="231"/>
      <c r="E1" s="231"/>
      <c r="F1" s="231"/>
      <c r="G1" s="232"/>
      <c r="H1" s="233" t="str">
        <f>"Auszahlungen und Einzahlungen der kreisfreien und großen
kreisangehörigen Städte "&amp;Deckblatt!A7&amp;" nach Produktbereichen"</f>
        <v>Auszahlungen und Einzahlungen der kreisfreien und großen
kreisangehörigen Städte 2024 nach Produktbereichen</v>
      </c>
      <c r="I1" s="231"/>
      <c r="J1" s="231"/>
      <c r="K1" s="231"/>
      <c r="L1" s="231"/>
      <c r="M1" s="231"/>
      <c r="N1" s="232"/>
    </row>
    <row r="2" spans="1:14" s="74" customFormat="1" ht="15" customHeight="1">
      <c r="A2" s="229" t="s">
        <v>609</v>
      </c>
      <c r="B2" s="230"/>
      <c r="C2" s="231" t="s">
        <v>60</v>
      </c>
      <c r="D2" s="231"/>
      <c r="E2" s="231"/>
      <c r="F2" s="231"/>
      <c r="G2" s="232"/>
      <c r="H2" s="233" t="s">
        <v>60</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29261</v>
      </c>
      <c r="D20" s="163">
        <v>13729</v>
      </c>
      <c r="E20" s="163">
        <v>7420</v>
      </c>
      <c r="F20" s="163">
        <v>728</v>
      </c>
      <c r="G20" s="163">
        <v>2277</v>
      </c>
      <c r="H20" s="163">
        <v>477</v>
      </c>
      <c r="I20" s="163">
        <v>316</v>
      </c>
      <c r="J20" s="163">
        <v>161</v>
      </c>
      <c r="K20" s="163">
        <v>355</v>
      </c>
      <c r="L20" s="163">
        <v>2626</v>
      </c>
      <c r="M20" s="163">
        <v>1648</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12449</v>
      </c>
      <c r="D21" s="163">
        <v>4006</v>
      </c>
      <c r="E21" s="163">
        <v>2567</v>
      </c>
      <c r="F21" s="163">
        <v>2070</v>
      </c>
      <c r="G21" s="163">
        <v>1539</v>
      </c>
      <c r="H21" s="163">
        <v>11</v>
      </c>
      <c r="I21" s="163">
        <v>10</v>
      </c>
      <c r="J21" s="163">
        <v>1</v>
      </c>
      <c r="K21" s="163">
        <v>241</v>
      </c>
      <c r="L21" s="163">
        <v>447</v>
      </c>
      <c r="M21" s="163">
        <v>1567</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t="s">
        <v>8</v>
      </c>
      <c r="D22" s="163" t="s">
        <v>8</v>
      </c>
      <c r="E22" s="163" t="s">
        <v>8</v>
      </c>
      <c r="F22" s="163" t="s">
        <v>8</v>
      </c>
      <c r="G22" s="163" t="s">
        <v>8</v>
      </c>
      <c r="H22" s="163" t="s">
        <v>8</v>
      </c>
      <c r="I22" s="163" t="s">
        <v>8</v>
      </c>
      <c r="J22" s="163" t="s">
        <v>8</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2125</v>
      </c>
      <c r="D23" s="163" t="s">
        <v>8</v>
      </c>
      <c r="E23" s="163" t="s">
        <v>8</v>
      </c>
      <c r="F23" s="163" t="s">
        <v>8</v>
      </c>
      <c r="G23" s="163" t="s">
        <v>8</v>
      </c>
      <c r="H23" s="163">
        <v>1</v>
      </c>
      <c r="I23" s="163" t="s">
        <v>8</v>
      </c>
      <c r="J23" s="163">
        <v>1</v>
      </c>
      <c r="K23" s="163" t="s">
        <v>8</v>
      </c>
      <c r="L23" s="163" t="s">
        <v>8</v>
      </c>
      <c r="M23" s="163" t="s">
        <v>8</v>
      </c>
      <c r="N23" s="163">
        <v>2124</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46135</v>
      </c>
      <c r="D24" s="163">
        <v>1448</v>
      </c>
      <c r="E24" s="163">
        <v>1038</v>
      </c>
      <c r="F24" s="163">
        <v>1451</v>
      </c>
      <c r="G24" s="163">
        <v>1321</v>
      </c>
      <c r="H24" s="163">
        <v>7518</v>
      </c>
      <c r="I24" s="163">
        <v>9</v>
      </c>
      <c r="J24" s="163">
        <v>7509</v>
      </c>
      <c r="K24" s="163">
        <v>1195</v>
      </c>
      <c r="L24" s="163">
        <v>3480</v>
      </c>
      <c r="M24" s="163">
        <v>5210</v>
      </c>
      <c r="N24" s="163">
        <v>23474</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447</v>
      </c>
      <c r="D25" s="163">
        <v>51</v>
      </c>
      <c r="E25" s="163">
        <v>48</v>
      </c>
      <c r="F25" s="163">
        <v>180</v>
      </c>
      <c r="G25" s="163">
        <v>7</v>
      </c>
      <c r="H25" s="163" t="s">
        <v>8</v>
      </c>
      <c r="I25" s="163" t="s">
        <v>8</v>
      </c>
      <c r="J25" s="163" t="s">
        <v>8</v>
      </c>
      <c r="K25" s="163">
        <v>156</v>
      </c>
      <c r="L25" s="163">
        <v>3</v>
      </c>
      <c r="M25" s="163">
        <v>4</v>
      </c>
      <c r="N25" s="163" t="s">
        <v>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89523</v>
      </c>
      <c r="D26" s="174">
        <v>19132</v>
      </c>
      <c r="E26" s="174">
        <v>10978</v>
      </c>
      <c r="F26" s="174">
        <v>4069</v>
      </c>
      <c r="G26" s="174">
        <v>5130</v>
      </c>
      <c r="H26" s="174">
        <v>8008</v>
      </c>
      <c r="I26" s="174">
        <v>336</v>
      </c>
      <c r="J26" s="174">
        <v>7672</v>
      </c>
      <c r="K26" s="174">
        <v>1635</v>
      </c>
      <c r="L26" s="174">
        <v>6551</v>
      </c>
      <c r="M26" s="174">
        <v>8422</v>
      </c>
      <c r="N26" s="174">
        <v>25598</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20319</v>
      </c>
      <c r="D27" s="163">
        <v>1287</v>
      </c>
      <c r="E27" s="163">
        <v>59</v>
      </c>
      <c r="F27" s="163">
        <v>38</v>
      </c>
      <c r="G27" s="163">
        <v>23</v>
      </c>
      <c r="H27" s="163" t="s">
        <v>8</v>
      </c>
      <c r="I27" s="163" t="s">
        <v>8</v>
      </c>
      <c r="J27" s="163" t="s">
        <v>8</v>
      </c>
      <c r="K27" s="163">
        <v>6514</v>
      </c>
      <c r="L27" s="163">
        <v>1870</v>
      </c>
      <c r="M27" s="163">
        <v>10529</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16916</v>
      </c>
      <c r="D28" s="163">
        <v>40</v>
      </c>
      <c r="E28" s="163">
        <v>3</v>
      </c>
      <c r="F28" s="163">
        <v>1</v>
      </c>
      <c r="G28" s="163" t="s">
        <v>8</v>
      </c>
      <c r="H28" s="163" t="s">
        <v>8</v>
      </c>
      <c r="I28" s="163" t="s">
        <v>8</v>
      </c>
      <c r="J28" s="163" t="s">
        <v>8</v>
      </c>
      <c r="K28" s="163">
        <v>4932</v>
      </c>
      <c r="L28" s="163">
        <v>1544</v>
      </c>
      <c r="M28" s="163">
        <v>10395</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196</v>
      </c>
      <c r="D30" s="163" t="s">
        <v>8</v>
      </c>
      <c r="E30" s="163" t="s">
        <v>8</v>
      </c>
      <c r="F30" s="163" t="s">
        <v>8</v>
      </c>
      <c r="G30" s="163" t="s">
        <v>8</v>
      </c>
      <c r="H30" s="163" t="s">
        <v>8</v>
      </c>
      <c r="I30" s="163" t="s">
        <v>8</v>
      </c>
      <c r="J30" s="163" t="s">
        <v>8</v>
      </c>
      <c r="K30" s="163" t="s">
        <v>8</v>
      </c>
      <c r="L30" s="163">
        <v>175</v>
      </c>
      <c r="M30" s="163">
        <v>21</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93</v>
      </c>
      <c r="D31" s="163" t="s">
        <v>8</v>
      </c>
      <c r="E31" s="163" t="s">
        <v>8</v>
      </c>
      <c r="F31" s="163">
        <v>93</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20422</v>
      </c>
      <c r="D32" s="174">
        <v>1287</v>
      </c>
      <c r="E32" s="174">
        <v>59</v>
      </c>
      <c r="F32" s="174">
        <v>-55</v>
      </c>
      <c r="G32" s="174">
        <v>23</v>
      </c>
      <c r="H32" s="174" t="s">
        <v>8</v>
      </c>
      <c r="I32" s="174" t="s">
        <v>8</v>
      </c>
      <c r="J32" s="174" t="s">
        <v>8</v>
      </c>
      <c r="K32" s="174">
        <v>6514</v>
      </c>
      <c r="L32" s="174">
        <v>2046</v>
      </c>
      <c r="M32" s="174">
        <v>10550</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109945</v>
      </c>
      <c r="D33" s="174">
        <v>20420</v>
      </c>
      <c r="E33" s="174">
        <v>11037</v>
      </c>
      <c r="F33" s="174">
        <v>4014</v>
      </c>
      <c r="G33" s="174">
        <v>5152</v>
      </c>
      <c r="H33" s="174">
        <v>8008</v>
      </c>
      <c r="I33" s="174">
        <v>336</v>
      </c>
      <c r="J33" s="174">
        <v>7672</v>
      </c>
      <c r="K33" s="174">
        <v>8149</v>
      </c>
      <c r="L33" s="174">
        <v>8597</v>
      </c>
      <c r="M33" s="174">
        <v>18971</v>
      </c>
      <c r="N33" s="174">
        <v>25598</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v>59244</v>
      </c>
      <c r="D34" s="163" t="s">
        <v>8</v>
      </c>
      <c r="E34" s="163" t="s">
        <v>8</v>
      </c>
      <c r="F34" s="163" t="s">
        <v>8</v>
      </c>
      <c r="G34" s="163" t="s">
        <v>8</v>
      </c>
      <c r="H34" s="163" t="s">
        <v>8</v>
      </c>
      <c r="I34" s="163" t="s">
        <v>8</v>
      </c>
      <c r="J34" s="163" t="s">
        <v>8</v>
      </c>
      <c r="K34" s="163" t="s">
        <v>8</v>
      </c>
      <c r="L34" s="163" t="s">
        <v>8</v>
      </c>
      <c r="M34" s="163" t="s">
        <v>8</v>
      </c>
      <c r="N34" s="163">
        <v>59244</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v>15004</v>
      </c>
      <c r="D35" s="163" t="s">
        <v>8</v>
      </c>
      <c r="E35" s="163" t="s">
        <v>8</v>
      </c>
      <c r="F35" s="163" t="s">
        <v>8</v>
      </c>
      <c r="G35" s="163" t="s">
        <v>8</v>
      </c>
      <c r="H35" s="163" t="s">
        <v>8</v>
      </c>
      <c r="I35" s="163" t="s">
        <v>8</v>
      </c>
      <c r="J35" s="163" t="s">
        <v>8</v>
      </c>
      <c r="K35" s="163" t="s">
        <v>8</v>
      </c>
      <c r="L35" s="163" t="s">
        <v>8</v>
      </c>
      <c r="M35" s="163" t="s">
        <v>8</v>
      </c>
      <c r="N35" s="163">
        <v>15004</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v>31944</v>
      </c>
      <c r="D36" s="163" t="s">
        <v>8</v>
      </c>
      <c r="E36" s="163" t="s">
        <v>8</v>
      </c>
      <c r="F36" s="163" t="s">
        <v>8</v>
      </c>
      <c r="G36" s="163" t="s">
        <v>8</v>
      </c>
      <c r="H36" s="163" t="s">
        <v>8</v>
      </c>
      <c r="I36" s="163" t="s">
        <v>8</v>
      </c>
      <c r="J36" s="163" t="s">
        <v>8</v>
      </c>
      <c r="K36" s="163" t="s">
        <v>8</v>
      </c>
      <c r="L36" s="163" t="s">
        <v>8</v>
      </c>
      <c r="M36" s="163" t="s">
        <v>8</v>
      </c>
      <c r="N36" s="163">
        <v>31944</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v>6315</v>
      </c>
      <c r="D37" s="163" t="s">
        <v>8</v>
      </c>
      <c r="E37" s="163" t="s">
        <v>8</v>
      </c>
      <c r="F37" s="163" t="s">
        <v>8</v>
      </c>
      <c r="G37" s="163" t="s">
        <v>8</v>
      </c>
      <c r="H37" s="163" t="s">
        <v>8</v>
      </c>
      <c r="I37" s="163" t="s">
        <v>8</v>
      </c>
      <c r="J37" s="163" t="s">
        <v>8</v>
      </c>
      <c r="K37" s="163" t="s">
        <v>8</v>
      </c>
      <c r="L37" s="163" t="s">
        <v>8</v>
      </c>
      <c r="M37" s="163" t="s">
        <v>8</v>
      </c>
      <c r="N37" s="163">
        <v>6315</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9504</v>
      </c>
      <c r="D38" s="163" t="s">
        <v>8</v>
      </c>
      <c r="E38" s="163" t="s">
        <v>8</v>
      </c>
      <c r="F38" s="163" t="s">
        <v>8</v>
      </c>
      <c r="G38" s="163" t="s">
        <v>8</v>
      </c>
      <c r="H38" s="163" t="s">
        <v>8</v>
      </c>
      <c r="I38" s="163" t="s">
        <v>8</v>
      </c>
      <c r="J38" s="163" t="s">
        <v>8</v>
      </c>
      <c r="K38" s="163" t="s">
        <v>8</v>
      </c>
      <c r="L38" s="163" t="s">
        <v>8</v>
      </c>
      <c r="M38" s="163" t="s">
        <v>8</v>
      </c>
      <c r="N38" s="163">
        <v>9504</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3732</v>
      </c>
      <c r="D39" s="163" t="s">
        <v>8</v>
      </c>
      <c r="E39" s="163" t="s">
        <v>8</v>
      </c>
      <c r="F39" s="163" t="s">
        <v>8</v>
      </c>
      <c r="G39" s="163" t="s">
        <v>8</v>
      </c>
      <c r="H39" s="163" t="s">
        <v>8</v>
      </c>
      <c r="I39" s="163" t="s">
        <v>8</v>
      </c>
      <c r="J39" s="163" t="s">
        <v>8</v>
      </c>
      <c r="K39" s="163" t="s">
        <v>8</v>
      </c>
      <c r="L39" s="163" t="s">
        <v>8</v>
      </c>
      <c r="M39" s="163" t="s">
        <v>8</v>
      </c>
      <c r="N39" s="163">
        <v>3732</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332</v>
      </c>
      <c r="D40" s="163">
        <v>21</v>
      </c>
      <c r="E40" s="163">
        <v>145</v>
      </c>
      <c r="F40" s="163">
        <v>8</v>
      </c>
      <c r="G40" s="163">
        <v>142</v>
      </c>
      <c r="H40" s="163" t="s">
        <v>8</v>
      </c>
      <c r="I40" s="163" t="s">
        <v>8</v>
      </c>
      <c r="J40" s="163" t="s">
        <v>8</v>
      </c>
      <c r="K40" s="163" t="s">
        <v>8</v>
      </c>
      <c r="L40" s="163" t="s">
        <v>8</v>
      </c>
      <c r="M40" s="163">
        <v>16</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447</v>
      </c>
      <c r="D41" s="163">
        <v>188</v>
      </c>
      <c r="E41" s="163">
        <v>4</v>
      </c>
      <c r="F41" s="163">
        <v>74</v>
      </c>
      <c r="G41" s="163">
        <v>4</v>
      </c>
      <c r="H41" s="163">
        <v>175</v>
      </c>
      <c r="I41" s="163" t="s">
        <v>8</v>
      </c>
      <c r="J41" s="163">
        <v>175</v>
      </c>
      <c r="K41" s="163" t="s">
        <v>8</v>
      </c>
      <c r="L41" s="163" t="s">
        <v>8</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2648</v>
      </c>
      <c r="D42" s="163">
        <v>37</v>
      </c>
      <c r="E42" s="163">
        <v>1352</v>
      </c>
      <c r="F42" s="163">
        <v>63</v>
      </c>
      <c r="G42" s="163">
        <v>39</v>
      </c>
      <c r="H42" s="163" t="s">
        <v>8</v>
      </c>
      <c r="I42" s="163" t="s">
        <v>8</v>
      </c>
      <c r="J42" s="163" t="s">
        <v>8</v>
      </c>
      <c r="K42" s="163" t="s">
        <v>8</v>
      </c>
      <c r="L42" s="163">
        <v>324</v>
      </c>
      <c r="M42" s="163">
        <v>833</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13339</v>
      </c>
      <c r="D43" s="163">
        <v>2227</v>
      </c>
      <c r="E43" s="163">
        <v>1579</v>
      </c>
      <c r="F43" s="163">
        <v>385</v>
      </c>
      <c r="G43" s="163">
        <v>606</v>
      </c>
      <c r="H43" s="163">
        <v>67</v>
      </c>
      <c r="I43" s="163">
        <v>67</v>
      </c>
      <c r="J43" s="163" t="s">
        <v>8</v>
      </c>
      <c r="K43" s="163">
        <v>758</v>
      </c>
      <c r="L43" s="163">
        <v>1840</v>
      </c>
      <c r="M43" s="163">
        <v>5657</v>
      </c>
      <c r="N43" s="163">
        <v>221</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447</v>
      </c>
      <c r="D44" s="163">
        <v>51</v>
      </c>
      <c r="E44" s="163">
        <v>48</v>
      </c>
      <c r="F44" s="163">
        <v>180</v>
      </c>
      <c r="G44" s="163">
        <v>7</v>
      </c>
      <c r="H44" s="163" t="s">
        <v>8</v>
      </c>
      <c r="I44" s="163" t="s">
        <v>8</v>
      </c>
      <c r="J44" s="163" t="s">
        <v>8</v>
      </c>
      <c r="K44" s="163">
        <v>156</v>
      </c>
      <c r="L44" s="163">
        <v>3</v>
      </c>
      <c r="M44" s="163">
        <v>4</v>
      </c>
      <c r="N44" s="163" t="s">
        <v>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88799</v>
      </c>
      <c r="D45" s="174">
        <v>2422</v>
      </c>
      <c r="E45" s="174">
        <v>3032</v>
      </c>
      <c r="F45" s="174">
        <v>350</v>
      </c>
      <c r="G45" s="174">
        <v>784</v>
      </c>
      <c r="H45" s="174">
        <v>243</v>
      </c>
      <c r="I45" s="174">
        <v>67</v>
      </c>
      <c r="J45" s="174">
        <v>176</v>
      </c>
      <c r="K45" s="174">
        <v>602</v>
      </c>
      <c r="L45" s="174">
        <v>2161</v>
      </c>
      <c r="M45" s="174">
        <v>6503</v>
      </c>
      <c r="N45" s="174">
        <v>72701</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24733</v>
      </c>
      <c r="D46" s="163" t="s">
        <v>8</v>
      </c>
      <c r="E46" s="163">
        <v>186</v>
      </c>
      <c r="F46" s="163">
        <v>12</v>
      </c>
      <c r="G46" s="163">
        <v>13</v>
      </c>
      <c r="H46" s="163" t="s">
        <v>8</v>
      </c>
      <c r="I46" s="163" t="s">
        <v>8</v>
      </c>
      <c r="J46" s="163" t="s">
        <v>8</v>
      </c>
      <c r="K46" s="163">
        <v>1330</v>
      </c>
      <c r="L46" s="163">
        <v>404</v>
      </c>
      <c r="M46" s="163">
        <v>20525</v>
      </c>
      <c r="N46" s="163">
        <v>2264</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3519</v>
      </c>
      <c r="D48" s="163">
        <v>389</v>
      </c>
      <c r="E48" s="163" t="s">
        <v>8</v>
      </c>
      <c r="F48" s="163">
        <v>204</v>
      </c>
      <c r="G48" s="163">
        <v>1</v>
      </c>
      <c r="H48" s="163" t="s">
        <v>8</v>
      </c>
      <c r="I48" s="163" t="s">
        <v>8</v>
      </c>
      <c r="J48" s="163" t="s">
        <v>8</v>
      </c>
      <c r="K48" s="163">
        <v>1549</v>
      </c>
      <c r="L48" s="163">
        <v>749</v>
      </c>
      <c r="M48" s="163">
        <v>627</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93</v>
      </c>
      <c r="D49" s="163" t="s">
        <v>8</v>
      </c>
      <c r="E49" s="163" t="s">
        <v>8</v>
      </c>
      <c r="F49" s="163">
        <v>93</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28159</v>
      </c>
      <c r="D50" s="174">
        <v>389</v>
      </c>
      <c r="E50" s="174">
        <v>186</v>
      </c>
      <c r="F50" s="174">
        <v>123</v>
      </c>
      <c r="G50" s="174">
        <v>14</v>
      </c>
      <c r="H50" s="174" t="s">
        <v>8</v>
      </c>
      <c r="I50" s="174" t="s">
        <v>8</v>
      </c>
      <c r="J50" s="174" t="s">
        <v>8</v>
      </c>
      <c r="K50" s="174">
        <v>2879</v>
      </c>
      <c r="L50" s="174">
        <v>1153</v>
      </c>
      <c r="M50" s="174">
        <v>21152</v>
      </c>
      <c r="N50" s="174">
        <v>2264</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116958</v>
      </c>
      <c r="D51" s="174">
        <v>2811</v>
      </c>
      <c r="E51" s="174">
        <v>3218</v>
      </c>
      <c r="F51" s="174">
        <v>473</v>
      </c>
      <c r="G51" s="174">
        <v>798</v>
      </c>
      <c r="H51" s="174">
        <v>243</v>
      </c>
      <c r="I51" s="174">
        <v>67</v>
      </c>
      <c r="J51" s="174">
        <v>176</v>
      </c>
      <c r="K51" s="174">
        <v>3481</v>
      </c>
      <c r="L51" s="174">
        <v>3314</v>
      </c>
      <c r="M51" s="174">
        <v>27655</v>
      </c>
      <c r="N51" s="174">
        <v>74965</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7013</v>
      </c>
      <c r="D52" s="174">
        <v>-17608</v>
      </c>
      <c r="E52" s="174">
        <v>-7819</v>
      </c>
      <c r="F52" s="174">
        <v>-3540</v>
      </c>
      <c r="G52" s="174">
        <v>-4354</v>
      </c>
      <c r="H52" s="174">
        <v>-7765</v>
      </c>
      <c r="I52" s="174">
        <v>-269</v>
      </c>
      <c r="J52" s="174">
        <v>-7496</v>
      </c>
      <c r="K52" s="174">
        <v>-4668</v>
      </c>
      <c r="L52" s="174">
        <v>-5282</v>
      </c>
      <c r="M52" s="174">
        <v>8684</v>
      </c>
      <c r="N52" s="174">
        <v>49366</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-723</v>
      </c>
      <c r="D53" s="173">
        <v>-16710</v>
      </c>
      <c r="E53" s="173">
        <v>-7946</v>
      </c>
      <c r="F53" s="173">
        <v>-3718</v>
      </c>
      <c r="G53" s="173">
        <v>-4345</v>
      </c>
      <c r="H53" s="173">
        <v>-7765</v>
      </c>
      <c r="I53" s="173">
        <v>-269</v>
      </c>
      <c r="J53" s="173">
        <v>-7496</v>
      </c>
      <c r="K53" s="173">
        <v>-1033</v>
      </c>
      <c r="L53" s="173">
        <v>-4390</v>
      </c>
      <c r="M53" s="173">
        <v>-1919</v>
      </c>
      <c r="N53" s="173">
        <v>47103</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t="s">
        <v>8</v>
      </c>
      <c r="D54" s="163" t="s">
        <v>8</v>
      </c>
      <c r="E54" s="163" t="s">
        <v>8</v>
      </c>
      <c r="F54" s="163" t="s">
        <v>8</v>
      </c>
      <c r="G54" s="163" t="s">
        <v>8</v>
      </c>
      <c r="H54" s="163" t="s">
        <v>8</v>
      </c>
      <c r="I54" s="163" t="s">
        <v>8</v>
      </c>
      <c r="J54" s="163" t="s">
        <v>8</v>
      </c>
      <c r="K54" s="163" t="s">
        <v>8</v>
      </c>
      <c r="L54" s="163" t="s">
        <v>8</v>
      </c>
      <c r="M54" s="163" t="s">
        <v>8</v>
      </c>
      <c r="N54" s="163" t="s">
        <v>8</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3723</v>
      </c>
      <c r="D55" s="163" t="s">
        <v>8</v>
      </c>
      <c r="E55" s="163" t="s">
        <v>8</v>
      </c>
      <c r="F55" s="163" t="s">
        <v>8</v>
      </c>
      <c r="G55" s="163" t="s">
        <v>8</v>
      </c>
      <c r="H55" s="163" t="s">
        <v>8</v>
      </c>
      <c r="I55" s="163" t="s">
        <v>8</v>
      </c>
      <c r="J55" s="163" t="s">
        <v>8</v>
      </c>
      <c r="K55" s="163" t="s">
        <v>8</v>
      </c>
      <c r="L55" s="163" t="s">
        <v>8</v>
      </c>
      <c r="M55" s="163" t="s">
        <v>8</v>
      </c>
      <c r="N55" s="163">
        <v>3723</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674.61</v>
      </c>
      <c r="D57" s="170">
        <v>316.52</v>
      </c>
      <c r="E57" s="170">
        <v>171.08</v>
      </c>
      <c r="F57" s="170">
        <v>16.79</v>
      </c>
      <c r="G57" s="170">
        <v>52.49</v>
      </c>
      <c r="H57" s="170">
        <v>10.99</v>
      </c>
      <c r="I57" s="170">
        <v>7.29</v>
      </c>
      <c r="J57" s="170">
        <v>3.7</v>
      </c>
      <c r="K57" s="170">
        <v>8.19</v>
      </c>
      <c r="L57" s="170">
        <v>60.55</v>
      </c>
      <c r="M57" s="170">
        <v>38</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287.01</v>
      </c>
      <c r="D58" s="170">
        <v>92.37</v>
      </c>
      <c r="E58" s="170">
        <v>59.19</v>
      </c>
      <c r="F58" s="170">
        <v>47.72</v>
      </c>
      <c r="G58" s="170">
        <v>35.49</v>
      </c>
      <c r="H58" s="170">
        <v>0.26</v>
      </c>
      <c r="I58" s="170">
        <v>0.23</v>
      </c>
      <c r="J58" s="170">
        <v>0.03</v>
      </c>
      <c r="K58" s="170">
        <v>5.55</v>
      </c>
      <c r="L58" s="170">
        <v>10.31</v>
      </c>
      <c r="M58" s="170">
        <v>36.119999999999997</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t="s">
        <v>8</v>
      </c>
      <c r="D59" s="170" t="s">
        <v>8</v>
      </c>
      <c r="E59" s="170" t="s">
        <v>8</v>
      </c>
      <c r="F59" s="170" t="s">
        <v>8</v>
      </c>
      <c r="G59" s="170" t="s">
        <v>8</v>
      </c>
      <c r="H59" s="170" t="s">
        <v>8</v>
      </c>
      <c r="I59" s="170" t="s">
        <v>8</v>
      </c>
      <c r="J59" s="170" t="s">
        <v>8</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49</v>
      </c>
      <c r="D60" s="170" t="s">
        <v>8</v>
      </c>
      <c r="E60" s="170" t="s">
        <v>8</v>
      </c>
      <c r="F60" s="170" t="s">
        <v>8</v>
      </c>
      <c r="G60" s="170" t="s">
        <v>8</v>
      </c>
      <c r="H60" s="170">
        <v>0.03</v>
      </c>
      <c r="I60" s="170" t="s">
        <v>8</v>
      </c>
      <c r="J60" s="170">
        <v>0.03</v>
      </c>
      <c r="K60" s="170" t="s">
        <v>8</v>
      </c>
      <c r="L60" s="170" t="s">
        <v>8</v>
      </c>
      <c r="M60" s="170" t="s">
        <v>8</v>
      </c>
      <c r="N60" s="170">
        <v>48.97</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1063.6600000000001</v>
      </c>
      <c r="D61" s="170">
        <v>33.380000000000003</v>
      </c>
      <c r="E61" s="170">
        <v>23.94</v>
      </c>
      <c r="F61" s="170">
        <v>33.450000000000003</v>
      </c>
      <c r="G61" s="170">
        <v>30.45</v>
      </c>
      <c r="H61" s="170">
        <v>173.33</v>
      </c>
      <c r="I61" s="170">
        <v>0.22</v>
      </c>
      <c r="J61" s="170">
        <v>173.12</v>
      </c>
      <c r="K61" s="170">
        <v>27.54</v>
      </c>
      <c r="L61" s="170">
        <v>80.239999999999995</v>
      </c>
      <c r="M61" s="170">
        <v>120.12</v>
      </c>
      <c r="N61" s="170">
        <v>541.21</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10.31</v>
      </c>
      <c r="D62" s="170">
        <v>1.17</v>
      </c>
      <c r="E62" s="170">
        <v>1.1000000000000001</v>
      </c>
      <c r="F62" s="170">
        <v>4.1500000000000004</v>
      </c>
      <c r="G62" s="170">
        <v>0.16</v>
      </c>
      <c r="H62" s="170" t="s">
        <v>8</v>
      </c>
      <c r="I62" s="170" t="s">
        <v>8</v>
      </c>
      <c r="J62" s="170" t="s">
        <v>8</v>
      </c>
      <c r="K62" s="170">
        <v>3.59</v>
      </c>
      <c r="L62" s="170">
        <v>0.06</v>
      </c>
      <c r="M62" s="170">
        <v>0.08</v>
      </c>
      <c r="N62" s="170" t="s">
        <v>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2063.9699999999998</v>
      </c>
      <c r="D63" s="171">
        <v>441.1</v>
      </c>
      <c r="E63" s="171">
        <v>253.11</v>
      </c>
      <c r="F63" s="171">
        <v>93.81</v>
      </c>
      <c r="G63" s="171">
        <v>118.27</v>
      </c>
      <c r="H63" s="171">
        <v>184.62</v>
      </c>
      <c r="I63" s="171">
        <v>7.74</v>
      </c>
      <c r="J63" s="171">
        <v>176.87</v>
      </c>
      <c r="K63" s="171">
        <v>37.69</v>
      </c>
      <c r="L63" s="171">
        <v>151.03</v>
      </c>
      <c r="M63" s="171">
        <v>194.16</v>
      </c>
      <c r="N63" s="171">
        <v>590.17999999999995</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468.46</v>
      </c>
      <c r="D64" s="170">
        <v>29.68</v>
      </c>
      <c r="E64" s="170">
        <v>1.36</v>
      </c>
      <c r="F64" s="170">
        <v>0.87</v>
      </c>
      <c r="G64" s="170">
        <v>0.52</v>
      </c>
      <c r="H64" s="170" t="s">
        <v>8</v>
      </c>
      <c r="I64" s="170" t="s">
        <v>8</v>
      </c>
      <c r="J64" s="170" t="s">
        <v>8</v>
      </c>
      <c r="K64" s="170">
        <v>150.16999999999999</v>
      </c>
      <c r="L64" s="170">
        <v>43.12</v>
      </c>
      <c r="M64" s="170">
        <v>242.74</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390</v>
      </c>
      <c r="D65" s="170">
        <v>0.93</v>
      </c>
      <c r="E65" s="170">
        <v>0.08</v>
      </c>
      <c r="F65" s="170">
        <v>0.02</v>
      </c>
      <c r="G65" s="170" t="s">
        <v>8</v>
      </c>
      <c r="H65" s="170" t="s">
        <v>8</v>
      </c>
      <c r="I65" s="170" t="s">
        <v>8</v>
      </c>
      <c r="J65" s="170" t="s">
        <v>8</v>
      </c>
      <c r="K65" s="170">
        <v>113.72</v>
      </c>
      <c r="L65" s="170">
        <v>35.590000000000003</v>
      </c>
      <c r="M65" s="170">
        <v>239.67</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4.5199999999999996</v>
      </c>
      <c r="D67" s="170" t="s">
        <v>8</v>
      </c>
      <c r="E67" s="170" t="s">
        <v>8</v>
      </c>
      <c r="F67" s="170" t="s">
        <v>8</v>
      </c>
      <c r="G67" s="170" t="s">
        <v>8</v>
      </c>
      <c r="H67" s="170" t="s">
        <v>8</v>
      </c>
      <c r="I67" s="170" t="s">
        <v>8</v>
      </c>
      <c r="J67" s="170" t="s">
        <v>8</v>
      </c>
      <c r="K67" s="170" t="s">
        <v>8</v>
      </c>
      <c r="L67" s="170">
        <v>4.04</v>
      </c>
      <c r="M67" s="170">
        <v>0.48</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2.15</v>
      </c>
      <c r="D68" s="170" t="s">
        <v>8</v>
      </c>
      <c r="E68" s="170" t="s">
        <v>8</v>
      </c>
      <c r="F68" s="170">
        <v>2.15</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470.84</v>
      </c>
      <c r="D69" s="171">
        <v>29.68</v>
      </c>
      <c r="E69" s="171">
        <v>1.36</v>
      </c>
      <c r="F69" s="171">
        <v>-1.28</v>
      </c>
      <c r="G69" s="171">
        <v>0.52</v>
      </c>
      <c r="H69" s="171" t="s">
        <v>8</v>
      </c>
      <c r="I69" s="171" t="s">
        <v>8</v>
      </c>
      <c r="J69" s="171" t="s">
        <v>8</v>
      </c>
      <c r="K69" s="171">
        <v>150.16999999999999</v>
      </c>
      <c r="L69" s="171">
        <v>47.16</v>
      </c>
      <c r="M69" s="171">
        <v>243.22</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2534.81</v>
      </c>
      <c r="D70" s="171">
        <v>470.78</v>
      </c>
      <c r="E70" s="171">
        <v>254.46</v>
      </c>
      <c r="F70" s="171">
        <v>92.53</v>
      </c>
      <c r="G70" s="171">
        <v>118.79</v>
      </c>
      <c r="H70" s="171">
        <v>184.62</v>
      </c>
      <c r="I70" s="171">
        <v>7.74</v>
      </c>
      <c r="J70" s="171">
        <v>176.87</v>
      </c>
      <c r="K70" s="171">
        <v>187.87</v>
      </c>
      <c r="L70" s="171">
        <v>198.19</v>
      </c>
      <c r="M70" s="171">
        <v>437.39</v>
      </c>
      <c r="N70" s="171">
        <v>590.17999999999995</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v>1365.89</v>
      </c>
      <c r="D71" s="170" t="s">
        <v>8</v>
      </c>
      <c r="E71" s="170" t="s">
        <v>8</v>
      </c>
      <c r="F71" s="170" t="s">
        <v>8</v>
      </c>
      <c r="G71" s="170" t="s">
        <v>8</v>
      </c>
      <c r="H71" s="170" t="s">
        <v>8</v>
      </c>
      <c r="I71" s="170" t="s">
        <v>8</v>
      </c>
      <c r="J71" s="170" t="s">
        <v>8</v>
      </c>
      <c r="K71" s="170" t="s">
        <v>8</v>
      </c>
      <c r="L71" s="170" t="s">
        <v>8</v>
      </c>
      <c r="M71" s="170" t="s">
        <v>8</v>
      </c>
      <c r="N71" s="170">
        <v>1365.89</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v>345.91</v>
      </c>
      <c r="D72" s="170" t="s">
        <v>8</v>
      </c>
      <c r="E72" s="170" t="s">
        <v>8</v>
      </c>
      <c r="F72" s="170" t="s">
        <v>8</v>
      </c>
      <c r="G72" s="170" t="s">
        <v>8</v>
      </c>
      <c r="H72" s="170" t="s">
        <v>8</v>
      </c>
      <c r="I72" s="170" t="s">
        <v>8</v>
      </c>
      <c r="J72" s="170" t="s">
        <v>8</v>
      </c>
      <c r="K72" s="170" t="s">
        <v>8</v>
      </c>
      <c r="L72" s="170" t="s">
        <v>8</v>
      </c>
      <c r="M72" s="170" t="s">
        <v>8</v>
      </c>
      <c r="N72" s="170">
        <v>345.91</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v>736.48</v>
      </c>
      <c r="D73" s="170" t="s">
        <v>8</v>
      </c>
      <c r="E73" s="170" t="s">
        <v>8</v>
      </c>
      <c r="F73" s="170" t="s">
        <v>8</v>
      </c>
      <c r="G73" s="170" t="s">
        <v>8</v>
      </c>
      <c r="H73" s="170" t="s">
        <v>8</v>
      </c>
      <c r="I73" s="170" t="s">
        <v>8</v>
      </c>
      <c r="J73" s="170" t="s">
        <v>8</v>
      </c>
      <c r="K73" s="170" t="s">
        <v>8</v>
      </c>
      <c r="L73" s="170" t="s">
        <v>8</v>
      </c>
      <c r="M73" s="170" t="s">
        <v>8</v>
      </c>
      <c r="N73" s="170">
        <v>736.48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v>145.6</v>
      </c>
      <c r="D74" s="170" t="s">
        <v>8</v>
      </c>
      <c r="E74" s="170" t="s">
        <v>8</v>
      </c>
      <c r="F74" s="170" t="s">
        <v>8</v>
      </c>
      <c r="G74" s="170" t="s">
        <v>8</v>
      </c>
      <c r="H74" s="170" t="s">
        <v>8</v>
      </c>
      <c r="I74" s="170" t="s">
        <v>8</v>
      </c>
      <c r="J74" s="170" t="s">
        <v>8</v>
      </c>
      <c r="K74" s="170" t="s">
        <v>8</v>
      </c>
      <c r="L74" s="170" t="s">
        <v>8</v>
      </c>
      <c r="M74" s="170" t="s">
        <v>8</v>
      </c>
      <c r="N74" s="170">
        <v>145.6</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219.13</v>
      </c>
      <c r="D75" s="170" t="s">
        <v>8</v>
      </c>
      <c r="E75" s="170" t="s">
        <v>8</v>
      </c>
      <c r="F75" s="170" t="s">
        <v>8</v>
      </c>
      <c r="G75" s="170" t="s">
        <v>8</v>
      </c>
      <c r="H75" s="170" t="s">
        <v>8</v>
      </c>
      <c r="I75" s="170" t="s">
        <v>8</v>
      </c>
      <c r="J75" s="170" t="s">
        <v>8</v>
      </c>
      <c r="K75" s="170" t="s">
        <v>8</v>
      </c>
      <c r="L75" s="170" t="s">
        <v>8</v>
      </c>
      <c r="M75" s="170" t="s">
        <v>8</v>
      </c>
      <c r="N75" s="170">
        <v>219.13</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86.03</v>
      </c>
      <c r="D76" s="170" t="s">
        <v>8</v>
      </c>
      <c r="E76" s="170" t="s">
        <v>8</v>
      </c>
      <c r="F76" s="170" t="s">
        <v>8</v>
      </c>
      <c r="G76" s="170" t="s">
        <v>8</v>
      </c>
      <c r="H76" s="170" t="s">
        <v>8</v>
      </c>
      <c r="I76" s="170" t="s">
        <v>8</v>
      </c>
      <c r="J76" s="170" t="s">
        <v>8</v>
      </c>
      <c r="K76" s="170" t="s">
        <v>8</v>
      </c>
      <c r="L76" s="170" t="s">
        <v>8</v>
      </c>
      <c r="M76" s="170" t="s">
        <v>8</v>
      </c>
      <c r="N76" s="170">
        <v>86.03</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7.66</v>
      </c>
      <c r="D77" s="170">
        <v>0.47</v>
      </c>
      <c r="E77" s="170">
        <v>3.34</v>
      </c>
      <c r="F77" s="170">
        <v>0.19</v>
      </c>
      <c r="G77" s="170">
        <v>3.27</v>
      </c>
      <c r="H77" s="170" t="s">
        <v>8</v>
      </c>
      <c r="I77" s="170" t="s">
        <v>8</v>
      </c>
      <c r="J77" s="170" t="s">
        <v>8</v>
      </c>
      <c r="K77" s="170" t="s">
        <v>8</v>
      </c>
      <c r="L77" s="170" t="s">
        <v>8</v>
      </c>
      <c r="M77" s="170">
        <v>0.38</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10.3</v>
      </c>
      <c r="D78" s="170">
        <v>4.34</v>
      </c>
      <c r="E78" s="170">
        <v>0.1</v>
      </c>
      <c r="F78" s="170">
        <v>1.71</v>
      </c>
      <c r="G78" s="170">
        <v>0.1</v>
      </c>
      <c r="H78" s="170">
        <v>4.05</v>
      </c>
      <c r="I78" s="170" t="s">
        <v>8</v>
      </c>
      <c r="J78" s="170">
        <v>4.05</v>
      </c>
      <c r="K78" s="170" t="s">
        <v>8</v>
      </c>
      <c r="L78" s="170" t="s">
        <v>8</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61.05</v>
      </c>
      <c r="D79" s="170">
        <v>0.86</v>
      </c>
      <c r="E79" s="170">
        <v>31.16</v>
      </c>
      <c r="F79" s="170">
        <v>1.44</v>
      </c>
      <c r="G79" s="170">
        <v>0.9</v>
      </c>
      <c r="H79" s="170" t="s">
        <v>8</v>
      </c>
      <c r="I79" s="170" t="s">
        <v>8</v>
      </c>
      <c r="J79" s="170" t="s">
        <v>8</v>
      </c>
      <c r="K79" s="170" t="s">
        <v>8</v>
      </c>
      <c r="L79" s="170">
        <v>7.47</v>
      </c>
      <c r="M79" s="170">
        <v>19.21</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307.54000000000002</v>
      </c>
      <c r="D80" s="170">
        <v>51.35</v>
      </c>
      <c r="E80" s="170">
        <v>36.4</v>
      </c>
      <c r="F80" s="170">
        <v>8.8800000000000008</v>
      </c>
      <c r="G80" s="170">
        <v>13.97</v>
      </c>
      <c r="H80" s="170">
        <v>1.55</v>
      </c>
      <c r="I80" s="170">
        <v>1.54</v>
      </c>
      <c r="J80" s="170" t="s">
        <v>8</v>
      </c>
      <c r="K80" s="170">
        <v>17.47</v>
      </c>
      <c r="L80" s="170">
        <v>42.42</v>
      </c>
      <c r="M80" s="170">
        <v>130.41999999999999</v>
      </c>
      <c r="N80" s="170">
        <v>5.09</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10.31</v>
      </c>
      <c r="D81" s="170">
        <v>1.17</v>
      </c>
      <c r="E81" s="170">
        <v>1.1000000000000001</v>
      </c>
      <c r="F81" s="170">
        <v>4.1500000000000004</v>
      </c>
      <c r="G81" s="170">
        <v>0.16</v>
      </c>
      <c r="H81" s="170" t="s">
        <v>8</v>
      </c>
      <c r="I81" s="170" t="s">
        <v>8</v>
      </c>
      <c r="J81" s="170" t="s">
        <v>8</v>
      </c>
      <c r="K81" s="170">
        <v>3.59</v>
      </c>
      <c r="L81" s="170">
        <v>0.06</v>
      </c>
      <c r="M81" s="170">
        <v>0.08</v>
      </c>
      <c r="N81" s="170" t="s">
        <v>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2047.29</v>
      </c>
      <c r="D82" s="171">
        <v>55.85</v>
      </c>
      <c r="E82" s="171">
        <v>69.91</v>
      </c>
      <c r="F82" s="171">
        <v>8.08</v>
      </c>
      <c r="G82" s="171">
        <v>18.079999999999998</v>
      </c>
      <c r="H82" s="171">
        <v>5.6</v>
      </c>
      <c r="I82" s="171">
        <v>1.55</v>
      </c>
      <c r="J82" s="171">
        <v>4.05</v>
      </c>
      <c r="K82" s="171">
        <v>13.88</v>
      </c>
      <c r="L82" s="171">
        <v>49.83</v>
      </c>
      <c r="M82" s="171">
        <v>149.91999999999999</v>
      </c>
      <c r="N82" s="171">
        <v>1676.14</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570.23</v>
      </c>
      <c r="D83" s="170" t="s">
        <v>8</v>
      </c>
      <c r="E83" s="170">
        <v>4.29</v>
      </c>
      <c r="F83" s="170">
        <v>0.28000000000000003</v>
      </c>
      <c r="G83" s="170">
        <v>0.28999999999999998</v>
      </c>
      <c r="H83" s="170" t="s">
        <v>8</v>
      </c>
      <c r="I83" s="170" t="s">
        <v>8</v>
      </c>
      <c r="J83" s="170" t="s">
        <v>8</v>
      </c>
      <c r="K83" s="170">
        <v>30.66</v>
      </c>
      <c r="L83" s="170">
        <v>9.31</v>
      </c>
      <c r="M83" s="170">
        <v>473.2</v>
      </c>
      <c r="N83" s="170">
        <v>52.19</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81.13</v>
      </c>
      <c r="D85" s="170">
        <v>8.9600000000000009</v>
      </c>
      <c r="E85" s="170" t="s">
        <v>8</v>
      </c>
      <c r="F85" s="170">
        <v>4.7</v>
      </c>
      <c r="G85" s="170">
        <v>0.02</v>
      </c>
      <c r="H85" s="170" t="s">
        <v>8</v>
      </c>
      <c r="I85" s="170" t="s">
        <v>8</v>
      </c>
      <c r="J85" s="170" t="s">
        <v>8</v>
      </c>
      <c r="K85" s="170">
        <v>35.700000000000003</v>
      </c>
      <c r="L85" s="170">
        <v>17.28</v>
      </c>
      <c r="M85" s="170">
        <v>14.47</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2.15</v>
      </c>
      <c r="D86" s="170" t="s">
        <v>8</v>
      </c>
      <c r="E86" s="170" t="s">
        <v>8</v>
      </c>
      <c r="F86" s="170">
        <v>2.15</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649.21</v>
      </c>
      <c r="D87" s="171">
        <v>8.9600000000000009</v>
      </c>
      <c r="E87" s="171">
        <v>4.29</v>
      </c>
      <c r="F87" s="171">
        <v>2.83</v>
      </c>
      <c r="G87" s="171">
        <v>0.31</v>
      </c>
      <c r="H87" s="171" t="s">
        <v>8</v>
      </c>
      <c r="I87" s="171" t="s">
        <v>8</v>
      </c>
      <c r="J87" s="171" t="s">
        <v>8</v>
      </c>
      <c r="K87" s="171">
        <v>66.37</v>
      </c>
      <c r="L87" s="171">
        <v>26.58</v>
      </c>
      <c r="M87" s="171">
        <v>487.67</v>
      </c>
      <c r="N87" s="171">
        <v>52.19</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2696.5</v>
      </c>
      <c r="D88" s="171">
        <v>64.81</v>
      </c>
      <c r="E88" s="171">
        <v>74.2</v>
      </c>
      <c r="F88" s="171">
        <v>10.92</v>
      </c>
      <c r="G88" s="171">
        <v>18.399999999999999</v>
      </c>
      <c r="H88" s="171">
        <v>5.6</v>
      </c>
      <c r="I88" s="171">
        <v>1.55</v>
      </c>
      <c r="J88" s="171">
        <v>4.05</v>
      </c>
      <c r="K88" s="171">
        <v>80.25</v>
      </c>
      <c r="L88" s="171">
        <v>76.41</v>
      </c>
      <c r="M88" s="171">
        <v>637.6</v>
      </c>
      <c r="N88" s="171">
        <v>1728.34</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161.69999999999999</v>
      </c>
      <c r="D89" s="171">
        <v>-405.96</v>
      </c>
      <c r="E89" s="171">
        <v>-180.27</v>
      </c>
      <c r="F89" s="171">
        <v>-81.62</v>
      </c>
      <c r="G89" s="171">
        <v>-100.39</v>
      </c>
      <c r="H89" s="171">
        <v>-179.02</v>
      </c>
      <c r="I89" s="171">
        <v>-6.19</v>
      </c>
      <c r="J89" s="171">
        <v>-172.82</v>
      </c>
      <c r="K89" s="171">
        <v>-107.62</v>
      </c>
      <c r="L89" s="171">
        <v>-121.79</v>
      </c>
      <c r="M89" s="171">
        <v>200.21</v>
      </c>
      <c r="N89" s="171">
        <v>1138.1600000000001</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-16.68</v>
      </c>
      <c r="D90" s="172">
        <v>-385.25</v>
      </c>
      <c r="E90" s="172">
        <v>-183.2</v>
      </c>
      <c r="F90" s="172">
        <v>-85.73</v>
      </c>
      <c r="G90" s="172">
        <v>-100.18</v>
      </c>
      <c r="H90" s="172">
        <v>-179.02</v>
      </c>
      <c r="I90" s="172">
        <v>-6.19</v>
      </c>
      <c r="J90" s="172">
        <v>-172.82</v>
      </c>
      <c r="K90" s="172">
        <v>-23.82</v>
      </c>
      <c r="L90" s="172">
        <v>-101.21</v>
      </c>
      <c r="M90" s="172">
        <v>-44.24</v>
      </c>
      <c r="N90" s="172">
        <v>1085.96</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t="s">
        <v>8</v>
      </c>
      <c r="D91" s="170" t="s">
        <v>8</v>
      </c>
      <c r="E91" s="170" t="s">
        <v>8</v>
      </c>
      <c r="F91" s="170" t="s">
        <v>8</v>
      </c>
      <c r="G91" s="170" t="s">
        <v>8</v>
      </c>
      <c r="H91" s="170" t="s">
        <v>8</v>
      </c>
      <c r="I91" s="170" t="s">
        <v>8</v>
      </c>
      <c r="J91" s="170" t="s">
        <v>8</v>
      </c>
      <c r="K91" s="170" t="s">
        <v>8</v>
      </c>
      <c r="L91" s="170" t="s">
        <v>8</v>
      </c>
      <c r="M91" s="170" t="s">
        <v>8</v>
      </c>
      <c r="N91" s="170" t="s">
        <v>8</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85.84</v>
      </c>
      <c r="D92" s="170" t="s">
        <v>8</v>
      </c>
      <c r="E92" s="170" t="s">
        <v>8</v>
      </c>
      <c r="F92" s="170" t="s">
        <v>8</v>
      </c>
      <c r="G92" s="170" t="s">
        <v>8</v>
      </c>
      <c r="H92" s="170" t="s">
        <v>8</v>
      </c>
      <c r="I92" s="170" t="s">
        <v>8</v>
      </c>
      <c r="J92" s="170" t="s">
        <v>8</v>
      </c>
      <c r="K92" s="170" t="s">
        <v>8</v>
      </c>
      <c r="L92" s="170" t="s">
        <v>8</v>
      </c>
      <c r="M92" s="170" t="s">
        <v>8</v>
      </c>
      <c r="N92" s="170">
        <v>85.84</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46"/>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604</v>
      </c>
      <c r="B1" s="230"/>
      <c r="C1" s="231" t="str">
        <f>"Auszahlungen und Einzahlungen der kreisfreien und großen
kreisangehörigen Städte "&amp;Deckblatt!A7&amp;" nach Produktbereichen"</f>
        <v>Auszahlungen und Einzahlungen der kreisfreien und großen
kreisangehörigen Städte 2024 nach Produktbereichen</v>
      </c>
      <c r="D1" s="231"/>
      <c r="E1" s="231"/>
      <c r="F1" s="231"/>
      <c r="G1" s="232"/>
      <c r="H1" s="233" t="str">
        <f>"Auszahlungen und Einzahlungen der kreisfreien und großen
kreisangehörigen Städte "&amp;Deckblatt!A7&amp;" nach Produktbereichen"</f>
        <v>Auszahlungen und Einzahlungen der kreisfreien und großen
kreisangehörigen Städte 2024 nach Produktbereichen</v>
      </c>
      <c r="I1" s="231"/>
      <c r="J1" s="231"/>
      <c r="K1" s="231"/>
      <c r="L1" s="231"/>
      <c r="M1" s="231"/>
      <c r="N1" s="232"/>
    </row>
    <row r="2" spans="1:14" s="74" customFormat="1" ht="15" customHeight="1">
      <c r="A2" s="229" t="s">
        <v>610</v>
      </c>
      <c r="B2" s="230"/>
      <c r="C2" s="231" t="s">
        <v>61</v>
      </c>
      <c r="D2" s="231"/>
      <c r="E2" s="231"/>
      <c r="F2" s="231"/>
      <c r="G2" s="232"/>
      <c r="H2" s="233" t="s">
        <v>61</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44517</v>
      </c>
      <c r="D20" s="163">
        <v>22598</v>
      </c>
      <c r="E20" s="163">
        <v>9474</v>
      </c>
      <c r="F20" s="163">
        <v>610</v>
      </c>
      <c r="G20" s="163">
        <v>3289</v>
      </c>
      <c r="H20" s="163">
        <v>778</v>
      </c>
      <c r="I20" s="163">
        <v>712</v>
      </c>
      <c r="J20" s="163">
        <v>66</v>
      </c>
      <c r="K20" s="163">
        <v>147</v>
      </c>
      <c r="L20" s="163">
        <v>4053</v>
      </c>
      <c r="M20" s="163">
        <v>3568</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20940</v>
      </c>
      <c r="D21" s="163">
        <v>4684</v>
      </c>
      <c r="E21" s="163">
        <v>1366</v>
      </c>
      <c r="F21" s="163">
        <v>5213</v>
      </c>
      <c r="G21" s="163">
        <v>1537</v>
      </c>
      <c r="H21" s="163">
        <v>328</v>
      </c>
      <c r="I21" s="163">
        <v>102</v>
      </c>
      <c r="J21" s="163">
        <v>226</v>
      </c>
      <c r="K21" s="163">
        <v>1378</v>
      </c>
      <c r="L21" s="163">
        <v>4684</v>
      </c>
      <c r="M21" s="163">
        <v>1750</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t="s">
        <v>8</v>
      </c>
      <c r="D22" s="163" t="s">
        <v>8</v>
      </c>
      <c r="E22" s="163" t="s">
        <v>8</v>
      </c>
      <c r="F22" s="163" t="s">
        <v>8</v>
      </c>
      <c r="G22" s="163" t="s">
        <v>8</v>
      </c>
      <c r="H22" s="163" t="s">
        <v>8</v>
      </c>
      <c r="I22" s="163" t="s">
        <v>8</v>
      </c>
      <c r="J22" s="163" t="s">
        <v>8</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625</v>
      </c>
      <c r="D23" s="163" t="s">
        <v>8</v>
      </c>
      <c r="E23" s="163" t="s">
        <v>8</v>
      </c>
      <c r="F23" s="163" t="s">
        <v>8</v>
      </c>
      <c r="G23" s="163" t="s">
        <v>8</v>
      </c>
      <c r="H23" s="163" t="s">
        <v>8</v>
      </c>
      <c r="I23" s="163" t="s">
        <v>8</v>
      </c>
      <c r="J23" s="163" t="s">
        <v>8</v>
      </c>
      <c r="K23" s="163" t="s">
        <v>8</v>
      </c>
      <c r="L23" s="163">
        <v>2</v>
      </c>
      <c r="M23" s="163" t="s">
        <v>8</v>
      </c>
      <c r="N23" s="163">
        <v>623</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77794</v>
      </c>
      <c r="D24" s="163">
        <v>1776</v>
      </c>
      <c r="E24" s="163">
        <v>938</v>
      </c>
      <c r="F24" s="163">
        <v>1869</v>
      </c>
      <c r="G24" s="163">
        <v>19160</v>
      </c>
      <c r="H24" s="163">
        <v>10859</v>
      </c>
      <c r="I24" s="163">
        <v>223</v>
      </c>
      <c r="J24" s="163">
        <v>10636</v>
      </c>
      <c r="K24" s="163">
        <v>727</v>
      </c>
      <c r="L24" s="163">
        <v>2082</v>
      </c>
      <c r="M24" s="163">
        <v>1783</v>
      </c>
      <c r="N24" s="163">
        <v>38599</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3438</v>
      </c>
      <c r="D25" s="163" t="s">
        <v>8</v>
      </c>
      <c r="E25" s="163">
        <v>61</v>
      </c>
      <c r="F25" s="163">
        <v>2593</v>
      </c>
      <c r="G25" s="163" t="s">
        <v>8</v>
      </c>
      <c r="H25" s="163" t="s">
        <v>8</v>
      </c>
      <c r="I25" s="163" t="s">
        <v>8</v>
      </c>
      <c r="J25" s="163" t="s">
        <v>8</v>
      </c>
      <c r="K25" s="163" t="s">
        <v>8</v>
      </c>
      <c r="L25" s="163">
        <v>785</v>
      </c>
      <c r="M25" s="163" t="s">
        <v>8</v>
      </c>
      <c r="N25" s="163" t="s">
        <v>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140438</v>
      </c>
      <c r="D26" s="174">
        <v>29059</v>
      </c>
      <c r="E26" s="174">
        <v>11717</v>
      </c>
      <c r="F26" s="174">
        <v>5099</v>
      </c>
      <c r="G26" s="174">
        <v>23986</v>
      </c>
      <c r="H26" s="174">
        <v>11965</v>
      </c>
      <c r="I26" s="174">
        <v>1037</v>
      </c>
      <c r="J26" s="174">
        <v>10929</v>
      </c>
      <c r="K26" s="174">
        <v>2253</v>
      </c>
      <c r="L26" s="174">
        <v>10036</v>
      </c>
      <c r="M26" s="174">
        <v>7100</v>
      </c>
      <c r="N26" s="174">
        <v>39222</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36794</v>
      </c>
      <c r="D27" s="163">
        <v>3234</v>
      </c>
      <c r="E27" s="163">
        <v>426</v>
      </c>
      <c r="F27" s="163">
        <v>443</v>
      </c>
      <c r="G27" s="163">
        <v>624</v>
      </c>
      <c r="H27" s="163">
        <v>229</v>
      </c>
      <c r="I27" s="163" t="s">
        <v>8</v>
      </c>
      <c r="J27" s="163">
        <v>229</v>
      </c>
      <c r="K27" s="163">
        <v>1555</v>
      </c>
      <c r="L27" s="163">
        <v>27886</v>
      </c>
      <c r="M27" s="163">
        <v>2396</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26373</v>
      </c>
      <c r="D28" s="163">
        <v>1105</v>
      </c>
      <c r="E28" s="163">
        <v>12</v>
      </c>
      <c r="F28" s="163">
        <v>79</v>
      </c>
      <c r="G28" s="163">
        <v>415</v>
      </c>
      <c r="H28" s="163" t="s">
        <v>8</v>
      </c>
      <c r="I28" s="163" t="s">
        <v>8</v>
      </c>
      <c r="J28" s="163" t="s">
        <v>8</v>
      </c>
      <c r="K28" s="163">
        <v>984</v>
      </c>
      <c r="L28" s="163">
        <v>22918</v>
      </c>
      <c r="M28" s="163">
        <v>860</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1892</v>
      </c>
      <c r="D30" s="163" t="s">
        <v>8</v>
      </c>
      <c r="E30" s="163" t="s">
        <v>8</v>
      </c>
      <c r="F30" s="163" t="s">
        <v>8</v>
      </c>
      <c r="G30" s="163" t="s">
        <v>8</v>
      </c>
      <c r="H30" s="163" t="s">
        <v>8</v>
      </c>
      <c r="I30" s="163" t="s">
        <v>8</v>
      </c>
      <c r="J30" s="163" t="s">
        <v>8</v>
      </c>
      <c r="K30" s="163" t="s">
        <v>8</v>
      </c>
      <c r="L30" s="163">
        <v>86</v>
      </c>
      <c r="M30" s="163" t="s">
        <v>8</v>
      </c>
      <c r="N30" s="163">
        <v>1806</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307</v>
      </c>
      <c r="D31" s="163" t="s">
        <v>8</v>
      </c>
      <c r="E31" s="163" t="s">
        <v>8</v>
      </c>
      <c r="F31" s="163">
        <v>307</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38379</v>
      </c>
      <c r="D32" s="174">
        <v>3234</v>
      </c>
      <c r="E32" s="174">
        <v>426</v>
      </c>
      <c r="F32" s="174">
        <v>137</v>
      </c>
      <c r="G32" s="174">
        <v>624</v>
      </c>
      <c r="H32" s="174">
        <v>229</v>
      </c>
      <c r="I32" s="174" t="s">
        <v>8</v>
      </c>
      <c r="J32" s="174">
        <v>229</v>
      </c>
      <c r="K32" s="174">
        <v>1555</v>
      </c>
      <c r="L32" s="174">
        <v>27972</v>
      </c>
      <c r="M32" s="174">
        <v>2396</v>
      </c>
      <c r="N32" s="174">
        <v>1806</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178816</v>
      </c>
      <c r="D33" s="174">
        <v>32293</v>
      </c>
      <c r="E33" s="174">
        <v>12143</v>
      </c>
      <c r="F33" s="174">
        <v>5236</v>
      </c>
      <c r="G33" s="174">
        <v>24609</v>
      </c>
      <c r="H33" s="174">
        <v>12194</v>
      </c>
      <c r="I33" s="174">
        <v>1037</v>
      </c>
      <c r="J33" s="174">
        <v>11158</v>
      </c>
      <c r="K33" s="174">
        <v>3808</v>
      </c>
      <c r="L33" s="174">
        <v>38008</v>
      </c>
      <c r="M33" s="174">
        <v>9496</v>
      </c>
      <c r="N33" s="174">
        <v>41028</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v>70709</v>
      </c>
      <c r="D34" s="163" t="s">
        <v>8</v>
      </c>
      <c r="E34" s="163" t="s">
        <v>8</v>
      </c>
      <c r="F34" s="163" t="s">
        <v>8</v>
      </c>
      <c r="G34" s="163" t="s">
        <v>8</v>
      </c>
      <c r="H34" s="163" t="s">
        <v>8</v>
      </c>
      <c r="I34" s="163" t="s">
        <v>8</v>
      </c>
      <c r="J34" s="163" t="s">
        <v>8</v>
      </c>
      <c r="K34" s="163" t="s">
        <v>8</v>
      </c>
      <c r="L34" s="163" t="s">
        <v>8</v>
      </c>
      <c r="M34" s="163" t="s">
        <v>8</v>
      </c>
      <c r="N34" s="163">
        <v>70709</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v>22755</v>
      </c>
      <c r="D35" s="163" t="s">
        <v>8</v>
      </c>
      <c r="E35" s="163" t="s">
        <v>8</v>
      </c>
      <c r="F35" s="163" t="s">
        <v>8</v>
      </c>
      <c r="G35" s="163" t="s">
        <v>8</v>
      </c>
      <c r="H35" s="163" t="s">
        <v>8</v>
      </c>
      <c r="I35" s="163" t="s">
        <v>8</v>
      </c>
      <c r="J35" s="163" t="s">
        <v>8</v>
      </c>
      <c r="K35" s="163" t="s">
        <v>8</v>
      </c>
      <c r="L35" s="163" t="s">
        <v>8</v>
      </c>
      <c r="M35" s="163" t="s">
        <v>8</v>
      </c>
      <c r="N35" s="163">
        <v>22755</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v>35631</v>
      </c>
      <c r="D36" s="163" t="s">
        <v>8</v>
      </c>
      <c r="E36" s="163" t="s">
        <v>8</v>
      </c>
      <c r="F36" s="163" t="s">
        <v>8</v>
      </c>
      <c r="G36" s="163" t="s">
        <v>8</v>
      </c>
      <c r="H36" s="163" t="s">
        <v>8</v>
      </c>
      <c r="I36" s="163" t="s">
        <v>8</v>
      </c>
      <c r="J36" s="163" t="s">
        <v>8</v>
      </c>
      <c r="K36" s="163" t="s">
        <v>8</v>
      </c>
      <c r="L36" s="163" t="s">
        <v>8</v>
      </c>
      <c r="M36" s="163" t="s">
        <v>8</v>
      </c>
      <c r="N36" s="163">
        <v>35631</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v>5389</v>
      </c>
      <c r="D37" s="163" t="s">
        <v>8</v>
      </c>
      <c r="E37" s="163" t="s">
        <v>8</v>
      </c>
      <c r="F37" s="163" t="s">
        <v>8</v>
      </c>
      <c r="G37" s="163" t="s">
        <v>8</v>
      </c>
      <c r="H37" s="163" t="s">
        <v>8</v>
      </c>
      <c r="I37" s="163" t="s">
        <v>8</v>
      </c>
      <c r="J37" s="163" t="s">
        <v>8</v>
      </c>
      <c r="K37" s="163" t="s">
        <v>8</v>
      </c>
      <c r="L37" s="163" t="s">
        <v>8</v>
      </c>
      <c r="M37" s="163" t="s">
        <v>8</v>
      </c>
      <c r="N37" s="163">
        <v>5389</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27056</v>
      </c>
      <c r="D38" s="163" t="s">
        <v>8</v>
      </c>
      <c r="E38" s="163" t="s">
        <v>8</v>
      </c>
      <c r="F38" s="163" t="s">
        <v>8</v>
      </c>
      <c r="G38" s="163" t="s">
        <v>8</v>
      </c>
      <c r="H38" s="163" t="s">
        <v>8</v>
      </c>
      <c r="I38" s="163" t="s">
        <v>8</v>
      </c>
      <c r="J38" s="163" t="s">
        <v>8</v>
      </c>
      <c r="K38" s="163" t="s">
        <v>8</v>
      </c>
      <c r="L38" s="163" t="s">
        <v>8</v>
      </c>
      <c r="M38" s="163" t="s">
        <v>8</v>
      </c>
      <c r="N38" s="163">
        <v>27056</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4756</v>
      </c>
      <c r="D39" s="163" t="s">
        <v>8</v>
      </c>
      <c r="E39" s="163" t="s">
        <v>8</v>
      </c>
      <c r="F39" s="163" t="s">
        <v>8</v>
      </c>
      <c r="G39" s="163" t="s">
        <v>8</v>
      </c>
      <c r="H39" s="163" t="s">
        <v>8</v>
      </c>
      <c r="I39" s="163" t="s">
        <v>8</v>
      </c>
      <c r="J39" s="163" t="s">
        <v>8</v>
      </c>
      <c r="K39" s="163" t="s">
        <v>8</v>
      </c>
      <c r="L39" s="163" t="s">
        <v>8</v>
      </c>
      <c r="M39" s="163" t="s">
        <v>8</v>
      </c>
      <c r="N39" s="163">
        <v>4756</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12065</v>
      </c>
      <c r="D40" s="163">
        <v>13</v>
      </c>
      <c r="E40" s="163" t="s">
        <v>8</v>
      </c>
      <c r="F40" s="163">
        <v>295</v>
      </c>
      <c r="G40" s="163">
        <v>11737</v>
      </c>
      <c r="H40" s="163" t="s">
        <v>8</v>
      </c>
      <c r="I40" s="163" t="s">
        <v>8</v>
      </c>
      <c r="J40" s="163" t="s">
        <v>8</v>
      </c>
      <c r="K40" s="163" t="s">
        <v>8</v>
      </c>
      <c r="L40" s="163" t="s">
        <v>8</v>
      </c>
      <c r="M40" s="163">
        <v>20</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2321</v>
      </c>
      <c r="D41" s="163">
        <v>303</v>
      </c>
      <c r="E41" s="163">
        <v>14</v>
      </c>
      <c r="F41" s="163">
        <v>309</v>
      </c>
      <c r="G41" s="163">
        <v>1215</v>
      </c>
      <c r="H41" s="163">
        <v>11</v>
      </c>
      <c r="I41" s="163" t="s">
        <v>8</v>
      </c>
      <c r="J41" s="163">
        <v>11</v>
      </c>
      <c r="K41" s="163">
        <v>145</v>
      </c>
      <c r="L41" s="163">
        <v>156</v>
      </c>
      <c r="M41" s="163">
        <v>168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6723</v>
      </c>
      <c r="D42" s="163">
        <v>9</v>
      </c>
      <c r="E42" s="163">
        <v>1565</v>
      </c>
      <c r="F42" s="163" t="s">
        <v>8</v>
      </c>
      <c r="G42" s="163">
        <v>461</v>
      </c>
      <c r="H42" s="163">
        <v>5</v>
      </c>
      <c r="I42" s="163">
        <v>2</v>
      </c>
      <c r="J42" s="163">
        <v>3</v>
      </c>
      <c r="K42" s="163">
        <v>187</v>
      </c>
      <c r="L42" s="163">
        <v>2836</v>
      </c>
      <c r="M42" s="163">
        <v>1659</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16399</v>
      </c>
      <c r="D43" s="163">
        <v>3033</v>
      </c>
      <c r="E43" s="163">
        <v>1322</v>
      </c>
      <c r="F43" s="163">
        <v>3693</v>
      </c>
      <c r="G43" s="163">
        <v>310</v>
      </c>
      <c r="H43" s="163">
        <v>275</v>
      </c>
      <c r="I43" s="163">
        <v>7</v>
      </c>
      <c r="J43" s="163">
        <v>268</v>
      </c>
      <c r="K43" s="163">
        <v>223</v>
      </c>
      <c r="L43" s="163">
        <v>1390</v>
      </c>
      <c r="M43" s="163">
        <v>4452</v>
      </c>
      <c r="N43" s="163">
        <v>1700</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3438</v>
      </c>
      <c r="D44" s="163" t="s">
        <v>8</v>
      </c>
      <c r="E44" s="163">
        <v>61</v>
      </c>
      <c r="F44" s="163">
        <v>2593</v>
      </c>
      <c r="G44" s="163" t="s">
        <v>8</v>
      </c>
      <c r="H44" s="163" t="s">
        <v>8</v>
      </c>
      <c r="I44" s="163" t="s">
        <v>8</v>
      </c>
      <c r="J44" s="163" t="s">
        <v>8</v>
      </c>
      <c r="K44" s="163" t="s">
        <v>8</v>
      </c>
      <c r="L44" s="163">
        <v>785</v>
      </c>
      <c r="M44" s="163" t="s">
        <v>8</v>
      </c>
      <c r="N44" s="163" t="s">
        <v>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136590</v>
      </c>
      <c r="D45" s="174">
        <v>3358</v>
      </c>
      <c r="E45" s="174">
        <v>2840</v>
      </c>
      <c r="F45" s="174">
        <v>1705</v>
      </c>
      <c r="G45" s="174">
        <v>13723</v>
      </c>
      <c r="H45" s="174">
        <v>291</v>
      </c>
      <c r="I45" s="174">
        <v>9</v>
      </c>
      <c r="J45" s="174">
        <v>282</v>
      </c>
      <c r="K45" s="174">
        <v>555</v>
      </c>
      <c r="L45" s="174">
        <v>3597</v>
      </c>
      <c r="M45" s="174">
        <v>6300</v>
      </c>
      <c r="N45" s="174">
        <v>104221</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3364</v>
      </c>
      <c r="D46" s="163" t="s">
        <v>8</v>
      </c>
      <c r="E46" s="163">
        <v>210</v>
      </c>
      <c r="F46" s="163">
        <v>704</v>
      </c>
      <c r="G46" s="163">
        <v>1</v>
      </c>
      <c r="H46" s="163" t="s">
        <v>8</v>
      </c>
      <c r="I46" s="163" t="s">
        <v>8</v>
      </c>
      <c r="J46" s="163" t="s">
        <v>8</v>
      </c>
      <c r="K46" s="163">
        <v>108</v>
      </c>
      <c r="L46" s="163">
        <v>30</v>
      </c>
      <c r="M46" s="163" t="s">
        <v>8</v>
      </c>
      <c r="N46" s="163">
        <v>2311</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4414</v>
      </c>
      <c r="D48" s="163">
        <v>1681</v>
      </c>
      <c r="E48" s="163">
        <v>7</v>
      </c>
      <c r="F48" s="163">
        <v>914</v>
      </c>
      <c r="G48" s="163">
        <v>329</v>
      </c>
      <c r="H48" s="163" t="s">
        <v>8</v>
      </c>
      <c r="I48" s="163" t="s">
        <v>8</v>
      </c>
      <c r="J48" s="163" t="s">
        <v>8</v>
      </c>
      <c r="K48" s="163" t="s">
        <v>8</v>
      </c>
      <c r="L48" s="163">
        <v>1483</v>
      </c>
      <c r="M48" s="163" t="s">
        <v>8</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307</v>
      </c>
      <c r="D49" s="163" t="s">
        <v>8</v>
      </c>
      <c r="E49" s="163" t="s">
        <v>8</v>
      </c>
      <c r="F49" s="163">
        <v>307</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7471</v>
      </c>
      <c r="D50" s="174">
        <v>1681</v>
      </c>
      <c r="E50" s="174">
        <v>217</v>
      </c>
      <c r="F50" s="174">
        <v>1312</v>
      </c>
      <c r="G50" s="174">
        <v>330</v>
      </c>
      <c r="H50" s="174" t="s">
        <v>8</v>
      </c>
      <c r="I50" s="174" t="s">
        <v>8</v>
      </c>
      <c r="J50" s="174" t="s">
        <v>8</v>
      </c>
      <c r="K50" s="174">
        <v>108</v>
      </c>
      <c r="L50" s="174">
        <v>1513</v>
      </c>
      <c r="M50" s="174" t="s">
        <v>8</v>
      </c>
      <c r="N50" s="174">
        <v>2311</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144061</v>
      </c>
      <c r="D51" s="174">
        <v>5039</v>
      </c>
      <c r="E51" s="174">
        <v>3057</v>
      </c>
      <c r="F51" s="174">
        <v>3016</v>
      </c>
      <c r="G51" s="174">
        <v>14053</v>
      </c>
      <c r="H51" s="174">
        <v>291</v>
      </c>
      <c r="I51" s="174">
        <v>9</v>
      </c>
      <c r="J51" s="174">
        <v>282</v>
      </c>
      <c r="K51" s="174">
        <v>663</v>
      </c>
      <c r="L51" s="174">
        <v>5110</v>
      </c>
      <c r="M51" s="174">
        <v>6300</v>
      </c>
      <c r="N51" s="174">
        <v>106532</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-34755</v>
      </c>
      <c r="D52" s="174">
        <v>-27255</v>
      </c>
      <c r="E52" s="174">
        <v>-9086</v>
      </c>
      <c r="F52" s="174">
        <v>-2219</v>
      </c>
      <c r="G52" s="174">
        <v>-10556</v>
      </c>
      <c r="H52" s="174">
        <v>-11903</v>
      </c>
      <c r="I52" s="174">
        <v>-1028</v>
      </c>
      <c r="J52" s="174">
        <v>-10876</v>
      </c>
      <c r="K52" s="174">
        <v>-3145</v>
      </c>
      <c r="L52" s="174">
        <v>-32898</v>
      </c>
      <c r="M52" s="174">
        <v>-3196</v>
      </c>
      <c r="N52" s="174">
        <v>65503</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-3847</v>
      </c>
      <c r="D53" s="173">
        <v>-25701</v>
      </c>
      <c r="E53" s="173">
        <v>-8877</v>
      </c>
      <c r="F53" s="173">
        <v>-3394</v>
      </c>
      <c r="G53" s="173">
        <v>-10263</v>
      </c>
      <c r="H53" s="173">
        <v>-11674</v>
      </c>
      <c r="I53" s="173">
        <v>-1028</v>
      </c>
      <c r="J53" s="173">
        <v>-10647</v>
      </c>
      <c r="K53" s="173">
        <v>-1698</v>
      </c>
      <c r="L53" s="173">
        <v>-6439</v>
      </c>
      <c r="M53" s="173">
        <v>-800</v>
      </c>
      <c r="N53" s="173">
        <v>64999</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40000</v>
      </c>
      <c r="D54" s="163" t="s">
        <v>8</v>
      </c>
      <c r="E54" s="163" t="s">
        <v>8</v>
      </c>
      <c r="F54" s="163" t="s">
        <v>8</v>
      </c>
      <c r="G54" s="163" t="s">
        <v>8</v>
      </c>
      <c r="H54" s="163" t="s">
        <v>8</v>
      </c>
      <c r="I54" s="163" t="s">
        <v>8</v>
      </c>
      <c r="J54" s="163" t="s">
        <v>8</v>
      </c>
      <c r="K54" s="163" t="s">
        <v>8</v>
      </c>
      <c r="L54" s="163" t="s">
        <v>8</v>
      </c>
      <c r="M54" s="163" t="s">
        <v>8</v>
      </c>
      <c r="N54" s="163">
        <v>40000</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2522</v>
      </c>
      <c r="D55" s="163" t="s">
        <v>8</v>
      </c>
      <c r="E55" s="163" t="s">
        <v>8</v>
      </c>
      <c r="F55" s="163">
        <v>127</v>
      </c>
      <c r="G55" s="163" t="s">
        <v>8</v>
      </c>
      <c r="H55" s="163" t="s">
        <v>8</v>
      </c>
      <c r="I55" s="163" t="s">
        <v>8</v>
      </c>
      <c r="J55" s="163" t="s">
        <v>8</v>
      </c>
      <c r="K55" s="163" t="s">
        <v>8</v>
      </c>
      <c r="L55" s="163">
        <v>168</v>
      </c>
      <c r="M55" s="163" t="s">
        <v>8</v>
      </c>
      <c r="N55" s="163">
        <v>2227</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793.89</v>
      </c>
      <c r="D57" s="170">
        <v>403</v>
      </c>
      <c r="E57" s="170">
        <v>168.95</v>
      </c>
      <c r="F57" s="170">
        <v>10.87</v>
      </c>
      <c r="G57" s="170">
        <v>58.65</v>
      </c>
      <c r="H57" s="170">
        <v>13.88</v>
      </c>
      <c r="I57" s="170">
        <v>12.7</v>
      </c>
      <c r="J57" s="170">
        <v>1.18</v>
      </c>
      <c r="K57" s="170">
        <v>2.63</v>
      </c>
      <c r="L57" s="170">
        <v>72.28</v>
      </c>
      <c r="M57" s="170">
        <v>63.63</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373.44</v>
      </c>
      <c r="D58" s="170">
        <v>83.54</v>
      </c>
      <c r="E58" s="170">
        <v>24.36</v>
      </c>
      <c r="F58" s="170">
        <v>92.97</v>
      </c>
      <c r="G58" s="170">
        <v>27.41</v>
      </c>
      <c r="H58" s="170">
        <v>5.85</v>
      </c>
      <c r="I58" s="170">
        <v>1.81</v>
      </c>
      <c r="J58" s="170">
        <v>4.03</v>
      </c>
      <c r="K58" s="170">
        <v>24.58</v>
      </c>
      <c r="L58" s="170">
        <v>83.54</v>
      </c>
      <c r="M58" s="170">
        <v>31.21</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t="s">
        <v>8</v>
      </c>
      <c r="D59" s="170" t="s">
        <v>8</v>
      </c>
      <c r="E59" s="170" t="s">
        <v>8</v>
      </c>
      <c r="F59" s="170" t="s">
        <v>8</v>
      </c>
      <c r="G59" s="170" t="s">
        <v>8</v>
      </c>
      <c r="H59" s="170" t="s">
        <v>8</v>
      </c>
      <c r="I59" s="170" t="s">
        <v>8</v>
      </c>
      <c r="J59" s="170" t="s">
        <v>8</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11.15</v>
      </c>
      <c r="D60" s="170" t="s">
        <v>8</v>
      </c>
      <c r="E60" s="170" t="s">
        <v>8</v>
      </c>
      <c r="F60" s="170" t="s">
        <v>8</v>
      </c>
      <c r="G60" s="170" t="s">
        <v>8</v>
      </c>
      <c r="H60" s="170" t="s">
        <v>8</v>
      </c>
      <c r="I60" s="170" t="s">
        <v>8</v>
      </c>
      <c r="J60" s="170" t="s">
        <v>8</v>
      </c>
      <c r="K60" s="170" t="s">
        <v>8</v>
      </c>
      <c r="L60" s="170">
        <v>0.03</v>
      </c>
      <c r="M60" s="170" t="s">
        <v>8</v>
      </c>
      <c r="N60" s="170">
        <v>11.12</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1387.34</v>
      </c>
      <c r="D61" s="170">
        <v>31.68</v>
      </c>
      <c r="E61" s="170">
        <v>16.73</v>
      </c>
      <c r="F61" s="170">
        <v>33.340000000000003</v>
      </c>
      <c r="G61" s="170">
        <v>341.69</v>
      </c>
      <c r="H61" s="170">
        <v>193.66</v>
      </c>
      <c r="I61" s="170">
        <v>3.97</v>
      </c>
      <c r="J61" s="170">
        <v>189.69</v>
      </c>
      <c r="K61" s="170">
        <v>12.97</v>
      </c>
      <c r="L61" s="170">
        <v>37.130000000000003</v>
      </c>
      <c r="M61" s="170">
        <v>31.79</v>
      </c>
      <c r="N61" s="170">
        <v>688.36</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61.32</v>
      </c>
      <c r="D62" s="170" t="s">
        <v>8</v>
      </c>
      <c r="E62" s="170">
        <v>1.08</v>
      </c>
      <c r="F62" s="170">
        <v>46.24</v>
      </c>
      <c r="G62" s="170" t="s">
        <v>8</v>
      </c>
      <c r="H62" s="170" t="s">
        <v>8</v>
      </c>
      <c r="I62" s="170" t="s">
        <v>8</v>
      </c>
      <c r="J62" s="170" t="s">
        <v>8</v>
      </c>
      <c r="K62" s="170" t="s">
        <v>8</v>
      </c>
      <c r="L62" s="170">
        <v>13.99</v>
      </c>
      <c r="M62" s="170" t="s">
        <v>8</v>
      </c>
      <c r="N62" s="170" t="s">
        <v>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2504.5100000000002</v>
      </c>
      <c r="D63" s="171">
        <v>518.22</v>
      </c>
      <c r="E63" s="171">
        <v>208.95</v>
      </c>
      <c r="F63" s="171">
        <v>90.93</v>
      </c>
      <c r="G63" s="171">
        <v>427.75</v>
      </c>
      <c r="H63" s="171">
        <v>213.39</v>
      </c>
      <c r="I63" s="171">
        <v>18.48</v>
      </c>
      <c r="J63" s="171">
        <v>194.9</v>
      </c>
      <c r="K63" s="171">
        <v>40.17</v>
      </c>
      <c r="L63" s="171">
        <v>178.99</v>
      </c>
      <c r="M63" s="171">
        <v>126.63</v>
      </c>
      <c r="N63" s="171">
        <v>699.48</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656.17</v>
      </c>
      <c r="D64" s="170">
        <v>57.68</v>
      </c>
      <c r="E64" s="170">
        <v>7.6</v>
      </c>
      <c r="F64" s="170">
        <v>7.91</v>
      </c>
      <c r="G64" s="170">
        <v>11.12</v>
      </c>
      <c r="H64" s="170">
        <v>4.08</v>
      </c>
      <c r="I64" s="170" t="s">
        <v>8</v>
      </c>
      <c r="J64" s="170">
        <v>4.08</v>
      </c>
      <c r="K64" s="170">
        <v>27.74</v>
      </c>
      <c r="L64" s="170">
        <v>497.31</v>
      </c>
      <c r="M64" s="170">
        <v>42.72</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470.33</v>
      </c>
      <c r="D65" s="170">
        <v>19.7</v>
      </c>
      <c r="E65" s="170">
        <v>0.21</v>
      </c>
      <c r="F65" s="170">
        <v>1.41</v>
      </c>
      <c r="G65" s="170">
        <v>7.4</v>
      </c>
      <c r="H65" s="170" t="s">
        <v>8</v>
      </c>
      <c r="I65" s="170" t="s">
        <v>8</v>
      </c>
      <c r="J65" s="170" t="s">
        <v>8</v>
      </c>
      <c r="K65" s="170">
        <v>17.559999999999999</v>
      </c>
      <c r="L65" s="170">
        <v>408.71</v>
      </c>
      <c r="M65" s="170">
        <v>15.34</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33.74</v>
      </c>
      <c r="D67" s="170" t="s">
        <v>8</v>
      </c>
      <c r="E67" s="170" t="s">
        <v>8</v>
      </c>
      <c r="F67" s="170" t="s">
        <v>8</v>
      </c>
      <c r="G67" s="170" t="s">
        <v>8</v>
      </c>
      <c r="H67" s="170" t="s">
        <v>8</v>
      </c>
      <c r="I67" s="170" t="s">
        <v>8</v>
      </c>
      <c r="J67" s="170" t="s">
        <v>8</v>
      </c>
      <c r="K67" s="170" t="s">
        <v>8</v>
      </c>
      <c r="L67" s="170">
        <v>1.53</v>
      </c>
      <c r="M67" s="170" t="s">
        <v>8</v>
      </c>
      <c r="N67" s="170">
        <v>32.21</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5.47</v>
      </c>
      <c r="D68" s="170" t="s">
        <v>8</v>
      </c>
      <c r="E68" s="170" t="s">
        <v>8</v>
      </c>
      <c r="F68" s="170">
        <v>5.47</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684.43</v>
      </c>
      <c r="D69" s="171">
        <v>57.68</v>
      </c>
      <c r="E69" s="171">
        <v>7.6</v>
      </c>
      <c r="F69" s="171">
        <v>2.44</v>
      </c>
      <c r="G69" s="171">
        <v>11.12</v>
      </c>
      <c r="H69" s="171">
        <v>4.08</v>
      </c>
      <c r="I69" s="171" t="s">
        <v>8</v>
      </c>
      <c r="J69" s="171">
        <v>4.08</v>
      </c>
      <c r="K69" s="171">
        <v>27.74</v>
      </c>
      <c r="L69" s="171">
        <v>498.84</v>
      </c>
      <c r="M69" s="171">
        <v>42.72</v>
      </c>
      <c r="N69" s="171">
        <v>32.21</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3188.94</v>
      </c>
      <c r="D70" s="171">
        <v>575.9</v>
      </c>
      <c r="E70" s="171">
        <v>216.55</v>
      </c>
      <c r="F70" s="171">
        <v>93.37</v>
      </c>
      <c r="G70" s="171">
        <v>438.87</v>
      </c>
      <c r="H70" s="171">
        <v>217.47</v>
      </c>
      <c r="I70" s="171">
        <v>18.48</v>
      </c>
      <c r="J70" s="171">
        <v>198.98</v>
      </c>
      <c r="K70" s="171">
        <v>67.91</v>
      </c>
      <c r="L70" s="171">
        <v>677.83</v>
      </c>
      <c r="M70" s="171">
        <v>169.35</v>
      </c>
      <c r="N70" s="171">
        <v>731.68</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v>1261</v>
      </c>
      <c r="D71" s="170" t="s">
        <v>8</v>
      </c>
      <c r="E71" s="170" t="s">
        <v>8</v>
      </c>
      <c r="F71" s="170" t="s">
        <v>8</v>
      </c>
      <c r="G71" s="170" t="s">
        <v>8</v>
      </c>
      <c r="H71" s="170" t="s">
        <v>8</v>
      </c>
      <c r="I71" s="170" t="s">
        <v>8</v>
      </c>
      <c r="J71" s="170" t="s">
        <v>8</v>
      </c>
      <c r="K71" s="170" t="s">
        <v>8</v>
      </c>
      <c r="L71" s="170" t="s">
        <v>8</v>
      </c>
      <c r="M71" s="170" t="s">
        <v>8</v>
      </c>
      <c r="N71" s="170">
        <v>1261</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v>405.81</v>
      </c>
      <c r="D72" s="170" t="s">
        <v>8</v>
      </c>
      <c r="E72" s="170" t="s">
        <v>8</v>
      </c>
      <c r="F72" s="170" t="s">
        <v>8</v>
      </c>
      <c r="G72" s="170" t="s">
        <v>8</v>
      </c>
      <c r="H72" s="170" t="s">
        <v>8</v>
      </c>
      <c r="I72" s="170" t="s">
        <v>8</v>
      </c>
      <c r="J72" s="170" t="s">
        <v>8</v>
      </c>
      <c r="K72" s="170" t="s">
        <v>8</v>
      </c>
      <c r="L72" s="170" t="s">
        <v>8</v>
      </c>
      <c r="M72" s="170" t="s">
        <v>8</v>
      </c>
      <c r="N72" s="170">
        <v>405.81</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v>635.42999999999995</v>
      </c>
      <c r="D73" s="170" t="s">
        <v>8</v>
      </c>
      <c r="E73" s="170" t="s">
        <v>8</v>
      </c>
      <c r="F73" s="170" t="s">
        <v>8</v>
      </c>
      <c r="G73" s="170" t="s">
        <v>8</v>
      </c>
      <c r="H73" s="170" t="s">
        <v>8</v>
      </c>
      <c r="I73" s="170" t="s">
        <v>8</v>
      </c>
      <c r="J73" s="170" t="s">
        <v>8</v>
      </c>
      <c r="K73" s="170" t="s">
        <v>8</v>
      </c>
      <c r="L73" s="170" t="s">
        <v>8</v>
      </c>
      <c r="M73" s="170" t="s">
        <v>8</v>
      </c>
      <c r="N73" s="170">
        <v>635.42999999999995</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v>96.1</v>
      </c>
      <c r="D74" s="170" t="s">
        <v>8</v>
      </c>
      <c r="E74" s="170" t="s">
        <v>8</v>
      </c>
      <c r="F74" s="170" t="s">
        <v>8</v>
      </c>
      <c r="G74" s="170" t="s">
        <v>8</v>
      </c>
      <c r="H74" s="170" t="s">
        <v>8</v>
      </c>
      <c r="I74" s="170" t="s">
        <v>8</v>
      </c>
      <c r="J74" s="170" t="s">
        <v>8</v>
      </c>
      <c r="K74" s="170" t="s">
        <v>8</v>
      </c>
      <c r="L74" s="170" t="s">
        <v>8</v>
      </c>
      <c r="M74" s="170" t="s">
        <v>8</v>
      </c>
      <c r="N74" s="170">
        <v>96.1</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482.5</v>
      </c>
      <c r="D75" s="170" t="s">
        <v>8</v>
      </c>
      <c r="E75" s="170" t="s">
        <v>8</v>
      </c>
      <c r="F75" s="170" t="s">
        <v>8</v>
      </c>
      <c r="G75" s="170" t="s">
        <v>8</v>
      </c>
      <c r="H75" s="170" t="s">
        <v>8</v>
      </c>
      <c r="I75" s="170" t="s">
        <v>8</v>
      </c>
      <c r="J75" s="170" t="s">
        <v>8</v>
      </c>
      <c r="K75" s="170" t="s">
        <v>8</v>
      </c>
      <c r="L75" s="170" t="s">
        <v>8</v>
      </c>
      <c r="M75" s="170" t="s">
        <v>8</v>
      </c>
      <c r="N75" s="170">
        <v>482.5</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84.81</v>
      </c>
      <c r="D76" s="170" t="s">
        <v>8</v>
      </c>
      <c r="E76" s="170" t="s">
        <v>8</v>
      </c>
      <c r="F76" s="170" t="s">
        <v>8</v>
      </c>
      <c r="G76" s="170" t="s">
        <v>8</v>
      </c>
      <c r="H76" s="170" t="s">
        <v>8</v>
      </c>
      <c r="I76" s="170" t="s">
        <v>8</v>
      </c>
      <c r="J76" s="170" t="s">
        <v>8</v>
      </c>
      <c r="K76" s="170" t="s">
        <v>8</v>
      </c>
      <c r="L76" s="170" t="s">
        <v>8</v>
      </c>
      <c r="M76" s="170" t="s">
        <v>8</v>
      </c>
      <c r="N76" s="170">
        <v>84.81</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215.16</v>
      </c>
      <c r="D77" s="170">
        <v>0.22</v>
      </c>
      <c r="E77" s="170" t="s">
        <v>8</v>
      </c>
      <c r="F77" s="170">
        <v>5.27</v>
      </c>
      <c r="G77" s="170">
        <v>209.31</v>
      </c>
      <c r="H77" s="170" t="s">
        <v>8</v>
      </c>
      <c r="I77" s="170" t="s">
        <v>8</v>
      </c>
      <c r="J77" s="170" t="s">
        <v>8</v>
      </c>
      <c r="K77" s="170" t="s">
        <v>8</v>
      </c>
      <c r="L77" s="170" t="s">
        <v>8</v>
      </c>
      <c r="M77" s="170">
        <v>0.36</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41.38</v>
      </c>
      <c r="D78" s="170">
        <v>5.4</v>
      </c>
      <c r="E78" s="170">
        <v>0.24</v>
      </c>
      <c r="F78" s="170">
        <v>5.51</v>
      </c>
      <c r="G78" s="170">
        <v>21.66</v>
      </c>
      <c r="H78" s="170">
        <v>0.2</v>
      </c>
      <c r="I78" s="170" t="s">
        <v>8</v>
      </c>
      <c r="J78" s="170">
        <v>0.2</v>
      </c>
      <c r="K78" s="170">
        <v>2.59</v>
      </c>
      <c r="L78" s="170">
        <v>2.78</v>
      </c>
      <c r="M78" s="170">
        <v>3</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119.9</v>
      </c>
      <c r="D79" s="170">
        <v>0.17</v>
      </c>
      <c r="E79" s="170">
        <v>27.91</v>
      </c>
      <c r="F79" s="170">
        <v>0.01</v>
      </c>
      <c r="G79" s="170">
        <v>8.2200000000000006</v>
      </c>
      <c r="H79" s="170">
        <v>0.09</v>
      </c>
      <c r="I79" s="170">
        <v>0.04</v>
      </c>
      <c r="J79" s="170">
        <v>0.05</v>
      </c>
      <c r="K79" s="170">
        <v>3.33</v>
      </c>
      <c r="L79" s="170">
        <v>50.58</v>
      </c>
      <c r="M79" s="170">
        <v>29.59</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292.45999999999998</v>
      </c>
      <c r="D80" s="170">
        <v>54.09</v>
      </c>
      <c r="E80" s="170">
        <v>23.58</v>
      </c>
      <c r="F80" s="170">
        <v>65.86</v>
      </c>
      <c r="G80" s="170">
        <v>5.53</v>
      </c>
      <c r="H80" s="170">
        <v>4.91</v>
      </c>
      <c r="I80" s="170">
        <v>0.12</v>
      </c>
      <c r="J80" s="170">
        <v>4.79</v>
      </c>
      <c r="K80" s="170">
        <v>3.97</v>
      </c>
      <c r="L80" s="170">
        <v>24.79</v>
      </c>
      <c r="M80" s="170">
        <v>79.400000000000006</v>
      </c>
      <c r="N80" s="170">
        <v>30.32</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61.32</v>
      </c>
      <c r="D81" s="170" t="s">
        <v>8</v>
      </c>
      <c r="E81" s="170">
        <v>1.08</v>
      </c>
      <c r="F81" s="170">
        <v>46.24</v>
      </c>
      <c r="G81" s="170" t="s">
        <v>8</v>
      </c>
      <c r="H81" s="170" t="s">
        <v>8</v>
      </c>
      <c r="I81" s="170" t="s">
        <v>8</v>
      </c>
      <c r="J81" s="170" t="s">
        <v>8</v>
      </c>
      <c r="K81" s="170" t="s">
        <v>8</v>
      </c>
      <c r="L81" s="170">
        <v>13.99</v>
      </c>
      <c r="M81" s="170" t="s">
        <v>8</v>
      </c>
      <c r="N81" s="170" t="s">
        <v>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2435.89</v>
      </c>
      <c r="D82" s="171">
        <v>59.88</v>
      </c>
      <c r="E82" s="171">
        <v>50.65</v>
      </c>
      <c r="F82" s="171">
        <v>30.4</v>
      </c>
      <c r="G82" s="171">
        <v>244.72</v>
      </c>
      <c r="H82" s="171">
        <v>5.19</v>
      </c>
      <c r="I82" s="171">
        <v>0.16</v>
      </c>
      <c r="J82" s="171">
        <v>5.03</v>
      </c>
      <c r="K82" s="171">
        <v>9.9</v>
      </c>
      <c r="L82" s="171">
        <v>64.150000000000006</v>
      </c>
      <c r="M82" s="171">
        <v>112.35</v>
      </c>
      <c r="N82" s="171">
        <v>1858.63</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59.99</v>
      </c>
      <c r="D83" s="170" t="s">
        <v>8</v>
      </c>
      <c r="E83" s="170">
        <v>3.75</v>
      </c>
      <c r="F83" s="170">
        <v>12.56</v>
      </c>
      <c r="G83" s="170">
        <v>0.02</v>
      </c>
      <c r="H83" s="170" t="s">
        <v>8</v>
      </c>
      <c r="I83" s="170" t="s">
        <v>8</v>
      </c>
      <c r="J83" s="170" t="s">
        <v>8</v>
      </c>
      <c r="K83" s="170">
        <v>1.93</v>
      </c>
      <c r="L83" s="170">
        <v>0.54</v>
      </c>
      <c r="M83" s="170" t="s">
        <v>8</v>
      </c>
      <c r="N83" s="170">
        <v>41.2</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78.709999999999994</v>
      </c>
      <c r="D85" s="170">
        <v>29.97</v>
      </c>
      <c r="E85" s="170">
        <v>0.12</v>
      </c>
      <c r="F85" s="170">
        <v>16.3</v>
      </c>
      <c r="G85" s="170">
        <v>5.87</v>
      </c>
      <c r="H85" s="170" t="s">
        <v>8</v>
      </c>
      <c r="I85" s="170" t="s">
        <v>8</v>
      </c>
      <c r="J85" s="170" t="s">
        <v>8</v>
      </c>
      <c r="K85" s="170" t="s">
        <v>8</v>
      </c>
      <c r="L85" s="170">
        <v>26.45</v>
      </c>
      <c r="M85" s="170" t="s">
        <v>8</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5.47</v>
      </c>
      <c r="D86" s="170" t="s">
        <v>8</v>
      </c>
      <c r="E86" s="170" t="s">
        <v>8</v>
      </c>
      <c r="F86" s="170">
        <v>5.47</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133.22999999999999</v>
      </c>
      <c r="D87" s="171">
        <v>29.97</v>
      </c>
      <c r="E87" s="171">
        <v>3.87</v>
      </c>
      <c r="F87" s="171">
        <v>23.39</v>
      </c>
      <c r="G87" s="171">
        <v>5.89</v>
      </c>
      <c r="H87" s="171" t="s">
        <v>8</v>
      </c>
      <c r="I87" s="171" t="s">
        <v>8</v>
      </c>
      <c r="J87" s="171" t="s">
        <v>8</v>
      </c>
      <c r="K87" s="171">
        <v>1.93</v>
      </c>
      <c r="L87" s="171">
        <v>26.98</v>
      </c>
      <c r="M87" s="171" t="s">
        <v>8</v>
      </c>
      <c r="N87" s="171">
        <v>41.2</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2569.12</v>
      </c>
      <c r="D88" s="171">
        <v>89.85</v>
      </c>
      <c r="E88" s="171">
        <v>54.51</v>
      </c>
      <c r="F88" s="171">
        <v>53.79</v>
      </c>
      <c r="G88" s="171">
        <v>250.61</v>
      </c>
      <c r="H88" s="171">
        <v>5.19</v>
      </c>
      <c r="I88" s="171">
        <v>0.16</v>
      </c>
      <c r="J88" s="171">
        <v>5.03</v>
      </c>
      <c r="K88" s="171">
        <v>11.83</v>
      </c>
      <c r="L88" s="171">
        <v>91.13</v>
      </c>
      <c r="M88" s="171">
        <v>112.35</v>
      </c>
      <c r="N88" s="171">
        <v>1899.84</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-619.80999999999995</v>
      </c>
      <c r="D89" s="171">
        <v>-486.05</v>
      </c>
      <c r="E89" s="171">
        <v>-162.04</v>
      </c>
      <c r="F89" s="171">
        <v>-39.58</v>
      </c>
      <c r="G89" s="171">
        <v>-188.26</v>
      </c>
      <c r="H89" s="171">
        <v>-212.28</v>
      </c>
      <c r="I89" s="171">
        <v>-18.329999999999998</v>
      </c>
      <c r="J89" s="171">
        <v>-193.95</v>
      </c>
      <c r="K89" s="171">
        <v>-56.08</v>
      </c>
      <c r="L89" s="171">
        <v>-586.69000000000005</v>
      </c>
      <c r="M89" s="171">
        <v>-57</v>
      </c>
      <c r="N89" s="171">
        <v>1168.1600000000001</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-68.61</v>
      </c>
      <c r="D90" s="172">
        <v>-458.34</v>
      </c>
      <c r="E90" s="172">
        <v>-158.31</v>
      </c>
      <c r="F90" s="172">
        <v>-60.53</v>
      </c>
      <c r="G90" s="172">
        <v>-183.02</v>
      </c>
      <c r="H90" s="172">
        <v>-208.19</v>
      </c>
      <c r="I90" s="172">
        <v>-18.329999999999998</v>
      </c>
      <c r="J90" s="172">
        <v>-189.87</v>
      </c>
      <c r="K90" s="172">
        <v>-30.28</v>
      </c>
      <c r="L90" s="172">
        <v>-114.83</v>
      </c>
      <c r="M90" s="172">
        <v>-14.27</v>
      </c>
      <c r="N90" s="172">
        <v>1159.1600000000001</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713.34</v>
      </c>
      <c r="D91" s="170" t="s">
        <v>8</v>
      </c>
      <c r="E91" s="170" t="s">
        <v>8</v>
      </c>
      <c r="F91" s="170" t="s">
        <v>8</v>
      </c>
      <c r="G91" s="170" t="s">
        <v>8</v>
      </c>
      <c r="H91" s="170" t="s">
        <v>8</v>
      </c>
      <c r="I91" s="170" t="s">
        <v>8</v>
      </c>
      <c r="J91" s="170" t="s">
        <v>8</v>
      </c>
      <c r="K91" s="170" t="s">
        <v>8</v>
      </c>
      <c r="L91" s="170" t="s">
        <v>8</v>
      </c>
      <c r="M91" s="170" t="s">
        <v>8</v>
      </c>
      <c r="N91" s="170">
        <v>713.34</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44.98</v>
      </c>
      <c r="D92" s="170" t="s">
        <v>8</v>
      </c>
      <c r="E92" s="170" t="s">
        <v>8</v>
      </c>
      <c r="F92" s="170">
        <v>2.27</v>
      </c>
      <c r="G92" s="170" t="s">
        <v>8</v>
      </c>
      <c r="H92" s="170" t="s">
        <v>8</v>
      </c>
      <c r="I92" s="170" t="s">
        <v>8</v>
      </c>
      <c r="J92" s="170" t="s">
        <v>8</v>
      </c>
      <c r="K92" s="170" t="s">
        <v>8</v>
      </c>
      <c r="L92" s="170">
        <v>2.99</v>
      </c>
      <c r="M92" s="170" t="s">
        <v>8</v>
      </c>
      <c r="N92" s="170">
        <v>39.72</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3"/>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612</v>
      </c>
      <c r="B2" s="230"/>
      <c r="C2" s="231" t="s">
        <v>62</v>
      </c>
      <c r="D2" s="231"/>
      <c r="E2" s="231"/>
      <c r="F2" s="231"/>
      <c r="G2" s="232"/>
      <c r="H2" s="233" t="s">
        <v>62</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86076</v>
      </c>
      <c r="D20" s="163">
        <v>23359</v>
      </c>
      <c r="E20" s="163">
        <v>9735</v>
      </c>
      <c r="F20" s="163">
        <v>5813</v>
      </c>
      <c r="G20" s="163">
        <v>4711</v>
      </c>
      <c r="H20" s="163">
        <v>20820</v>
      </c>
      <c r="I20" s="163">
        <v>10063</v>
      </c>
      <c r="J20" s="163">
        <v>10757</v>
      </c>
      <c r="K20" s="163">
        <v>6094</v>
      </c>
      <c r="L20" s="163">
        <v>10650</v>
      </c>
      <c r="M20" s="163">
        <v>4894</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93570</v>
      </c>
      <c r="D21" s="163">
        <v>11692</v>
      </c>
      <c r="E21" s="163">
        <v>4712</v>
      </c>
      <c r="F21" s="163">
        <v>36172</v>
      </c>
      <c r="G21" s="163">
        <v>2430</v>
      </c>
      <c r="H21" s="163">
        <v>27158</v>
      </c>
      <c r="I21" s="163">
        <v>26448</v>
      </c>
      <c r="J21" s="163">
        <v>709</v>
      </c>
      <c r="K21" s="163">
        <v>1328</v>
      </c>
      <c r="L21" s="163">
        <v>9062</v>
      </c>
      <c r="M21" s="163">
        <v>1015</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281100</v>
      </c>
      <c r="D22" s="163" t="s">
        <v>8</v>
      </c>
      <c r="E22" s="163" t="s">
        <v>8</v>
      </c>
      <c r="F22" s="163" t="s">
        <v>8</v>
      </c>
      <c r="G22" s="163" t="s">
        <v>8</v>
      </c>
      <c r="H22" s="163">
        <v>281100</v>
      </c>
      <c r="I22" s="163">
        <v>229465</v>
      </c>
      <c r="J22" s="163">
        <v>51635</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2091</v>
      </c>
      <c r="D23" s="163" t="s">
        <v>8</v>
      </c>
      <c r="E23" s="163" t="s">
        <v>8</v>
      </c>
      <c r="F23" s="163" t="s">
        <v>8</v>
      </c>
      <c r="G23" s="163" t="s">
        <v>8</v>
      </c>
      <c r="H23" s="163" t="s">
        <v>8</v>
      </c>
      <c r="I23" s="163" t="s">
        <v>8</v>
      </c>
      <c r="J23" s="163" t="s">
        <v>8</v>
      </c>
      <c r="K23" s="163" t="s">
        <v>8</v>
      </c>
      <c r="L23" s="163">
        <v>1</v>
      </c>
      <c r="M23" s="163" t="s">
        <v>8</v>
      </c>
      <c r="N23" s="163">
        <v>2090</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231444</v>
      </c>
      <c r="D24" s="163">
        <v>4306</v>
      </c>
      <c r="E24" s="163">
        <v>3264</v>
      </c>
      <c r="F24" s="163">
        <v>8284</v>
      </c>
      <c r="G24" s="163">
        <v>4534</v>
      </c>
      <c r="H24" s="163">
        <v>159429</v>
      </c>
      <c r="I24" s="163">
        <v>7588</v>
      </c>
      <c r="J24" s="163">
        <v>151841</v>
      </c>
      <c r="K24" s="163">
        <v>5794</v>
      </c>
      <c r="L24" s="163">
        <v>18049</v>
      </c>
      <c r="M24" s="163">
        <v>27753</v>
      </c>
      <c r="N24" s="163">
        <v>32</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195891</v>
      </c>
      <c r="D25" s="163">
        <v>104</v>
      </c>
      <c r="E25" s="163">
        <v>144</v>
      </c>
      <c r="F25" s="163">
        <v>3020</v>
      </c>
      <c r="G25" s="163">
        <v>78</v>
      </c>
      <c r="H25" s="163">
        <v>41848</v>
      </c>
      <c r="I25" s="163">
        <v>201</v>
      </c>
      <c r="J25" s="163">
        <v>41647</v>
      </c>
      <c r="K25" s="163" t="s">
        <v>8</v>
      </c>
      <c r="L25" s="163">
        <v>96</v>
      </c>
      <c r="M25" s="163">
        <v>12</v>
      </c>
      <c r="N25" s="163">
        <v>150588</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498390</v>
      </c>
      <c r="D26" s="174">
        <v>39252</v>
      </c>
      <c r="E26" s="174">
        <v>17566</v>
      </c>
      <c r="F26" s="174">
        <v>47250</v>
      </c>
      <c r="G26" s="174">
        <v>11598</v>
      </c>
      <c r="H26" s="174">
        <v>446659</v>
      </c>
      <c r="I26" s="174">
        <v>273362</v>
      </c>
      <c r="J26" s="174">
        <v>173296</v>
      </c>
      <c r="K26" s="174">
        <v>13216</v>
      </c>
      <c r="L26" s="174">
        <v>37666</v>
      </c>
      <c r="M26" s="174">
        <v>33650</v>
      </c>
      <c r="N26" s="174">
        <v>-148466</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45457</v>
      </c>
      <c r="D27" s="163">
        <v>226</v>
      </c>
      <c r="E27" s="163">
        <v>1900</v>
      </c>
      <c r="F27" s="163">
        <v>7995</v>
      </c>
      <c r="G27" s="163">
        <v>672</v>
      </c>
      <c r="H27" s="163">
        <v>562</v>
      </c>
      <c r="I27" s="163" t="s">
        <v>8</v>
      </c>
      <c r="J27" s="163">
        <v>562</v>
      </c>
      <c r="K27" s="163" t="s">
        <v>8</v>
      </c>
      <c r="L27" s="163">
        <v>10709</v>
      </c>
      <c r="M27" s="163">
        <v>23394</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16623</v>
      </c>
      <c r="D28" s="163">
        <v>67</v>
      </c>
      <c r="E28" s="163">
        <v>207</v>
      </c>
      <c r="F28" s="163">
        <v>6048</v>
      </c>
      <c r="G28" s="163">
        <v>598</v>
      </c>
      <c r="H28" s="163" t="s">
        <v>8</v>
      </c>
      <c r="I28" s="163" t="s">
        <v>8</v>
      </c>
      <c r="J28" s="163" t="s">
        <v>8</v>
      </c>
      <c r="K28" s="163" t="s">
        <v>8</v>
      </c>
      <c r="L28" s="163">
        <v>9703</v>
      </c>
      <c r="M28" s="163" t="s">
        <v>8</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4982</v>
      </c>
      <c r="D30" s="163" t="s">
        <v>8</v>
      </c>
      <c r="E30" s="163">
        <v>1742</v>
      </c>
      <c r="F30" s="163" t="s">
        <v>8</v>
      </c>
      <c r="G30" s="163" t="s">
        <v>8</v>
      </c>
      <c r="H30" s="163">
        <v>144</v>
      </c>
      <c r="I30" s="163">
        <v>34</v>
      </c>
      <c r="J30" s="163">
        <v>110</v>
      </c>
      <c r="K30" s="163" t="s">
        <v>8</v>
      </c>
      <c r="L30" s="163">
        <v>3085</v>
      </c>
      <c r="M30" s="163">
        <v>12</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t="s">
        <v>8</v>
      </c>
      <c r="D31" s="163" t="s">
        <v>8</v>
      </c>
      <c r="E31" s="163" t="s">
        <v>8</v>
      </c>
      <c r="F31" s="163" t="s">
        <v>8</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50439</v>
      </c>
      <c r="D32" s="174">
        <v>226</v>
      </c>
      <c r="E32" s="174">
        <v>3641</v>
      </c>
      <c r="F32" s="174">
        <v>7995</v>
      </c>
      <c r="G32" s="174">
        <v>672</v>
      </c>
      <c r="H32" s="174">
        <v>706</v>
      </c>
      <c r="I32" s="174">
        <v>34</v>
      </c>
      <c r="J32" s="174">
        <v>672</v>
      </c>
      <c r="K32" s="174" t="s">
        <v>8</v>
      </c>
      <c r="L32" s="174">
        <v>13794</v>
      </c>
      <c r="M32" s="174">
        <v>23406</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548830</v>
      </c>
      <c r="D33" s="174">
        <v>39479</v>
      </c>
      <c r="E33" s="174">
        <v>21208</v>
      </c>
      <c r="F33" s="174">
        <v>55245</v>
      </c>
      <c r="G33" s="174">
        <v>12269</v>
      </c>
      <c r="H33" s="174">
        <v>447364</v>
      </c>
      <c r="I33" s="174">
        <v>273396</v>
      </c>
      <c r="J33" s="174">
        <v>173968</v>
      </c>
      <c r="K33" s="174">
        <v>13216</v>
      </c>
      <c r="L33" s="174">
        <v>51459</v>
      </c>
      <c r="M33" s="174">
        <v>57056</v>
      </c>
      <c r="N33" s="174">
        <v>-148466</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64354</v>
      </c>
      <c r="D38" s="163" t="s">
        <v>8</v>
      </c>
      <c r="E38" s="163" t="s">
        <v>8</v>
      </c>
      <c r="F38" s="163" t="s">
        <v>8</v>
      </c>
      <c r="G38" s="163" t="s">
        <v>8</v>
      </c>
      <c r="H38" s="163" t="s">
        <v>8</v>
      </c>
      <c r="I38" s="163" t="s">
        <v>8</v>
      </c>
      <c r="J38" s="163" t="s">
        <v>8</v>
      </c>
      <c r="K38" s="163" t="s">
        <v>8</v>
      </c>
      <c r="L38" s="163" t="s">
        <v>8</v>
      </c>
      <c r="M38" s="163" t="s">
        <v>8</v>
      </c>
      <c r="N38" s="163">
        <v>64354</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40586</v>
      </c>
      <c r="D39" s="163" t="s">
        <v>8</v>
      </c>
      <c r="E39" s="163" t="s">
        <v>8</v>
      </c>
      <c r="F39" s="163" t="s">
        <v>8</v>
      </c>
      <c r="G39" s="163" t="s">
        <v>8</v>
      </c>
      <c r="H39" s="163" t="s">
        <v>8</v>
      </c>
      <c r="I39" s="163" t="s">
        <v>8</v>
      </c>
      <c r="J39" s="163" t="s">
        <v>8</v>
      </c>
      <c r="K39" s="163" t="s">
        <v>8</v>
      </c>
      <c r="L39" s="163" t="s">
        <v>8</v>
      </c>
      <c r="M39" s="163" t="s">
        <v>8</v>
      </c>
      <c r="N39" s="163">
        <v>40586</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192345</v>
      </c>
      <c r="D40" s="163">
        <v>151</v>
      </c>
      <c r="E40" s="163">
        <v>5</v>
      </c>
      <c r="F40" s="163">
        <v>5167</v>
      </c>
      <c r="G40" s="163">
        <v>1063</v>
      </c>
      <c r="H40" s="163">
        <v>173268</v>
      </c>
      <c r="I40" s="163">
        <v>92043</v>
      </c>
      <c r="J40" s="163">
        <v>81224</v>
      </c>
      <c r="K40" s="163">
        <v>350</v>
      </c>
      <c r="L40" s="163">
        <v>12252</v>
      </c>
      <c r="M40" s="163">
        <v>89</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33827</v>
      </c>
      <c r="D41" s="163">
        <v>25</v>
      </c>
      <c r="E41" s="163">
        <v>17</v>
      </c>
      <c r="F41" s="163">
        <v>11</v>
      </c>
      <c r="G41" s="163">
        <v>720</v>
      </c>
      <c r="H41" s="163">
        <v>32749</v>
      </c>
      <c r="I41" s="163">
        <v>32620</v>
      </c>
      <c r="J41" s="163">
        <v>128</v>
      </c>
      <c r="K41" s="163">
        <v>306</v>
      </c>
      <c r="L41" s="163" t="s">
        <v>8</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35982</v>
      </c>
      <c r="D42" s="163">
        <v>22</v>
      </c>
      <c r="E42" s="163">
        <v>3458</v>
      </c>
      <c r="F42" s="163">
        <v>445</v>
      </c>
      <c r="G42" s="163">
        <v>1335</v>
      </c>
      <c r="H42" s="163">
        <v>3</v>
      </c>
      <c r="I42" s="163">
        <v>3</v>
      </c>
      <c r="J42" s="163" t="s">
        <v>8</v>
      </c>
      <c r="K42" s="163">
        <v>710</v>
      </c>
      <c r="L42" s="163">
        <v>3317</v>
      </c>
      <c r="M42" s="163">
        <v>26692</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316792</v>
      </c>
      <c r="D43" s="163">
        <v>2431</v>
      </c>
      <c r="E43" s="163">
        <v>7998</v>
      </c>
      <c r="F43" s="163">
        <v>4154</v>
      </c>
      <c r="G43" s="163">
        <v>337</v>
      </c>
      <c r="H43" s="163">
        <v>144125</v>
      </c>
      <c r="I43" s="163">
        <v>97030</v>
      </c>
      <c r="J43" s="163">
        <v>47095</v>
      </c>
      <c r="K43" s="163">
        <v>2068</v>
      </c>
      <c r="L43" s="163">
        <v>312</v>
      </c>
      <c r="M43" s="163">
        <v>3495</v>
      </c>
      <c r="N43" s="163">
        <v>151872</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195891</v>
      </c>
      <c r="D44" s="163">
        <v>104</v>
      </c>
      <c r="E44" s="163">
        <v>144</v>
      </c>
      <c r="F44" s="163">
        <v>3020</v>
      </c>
      <c r="G44" s="163">
        <v>78</v>
      </c>
      <c r="H44" s="163">
        <v>41848</v>
      </c>
      <c r="I44" s="163">
        <v>201</v>
      </c>
      <c r="J44" s="163">
        <v>41647</v>
      </c>
      <c r="K44" s="163" t="s">
        <v>8</v>
      </c>
      <c r="L44" s="163">
        <v>96</v>
      </c>
      <c r="M44" s="163">
        <v>12</v>
      </c>
      <c r="N44" s="163">
        <v>150588</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487995</v>
      </c>
      <c r="D45" s="174">
        <v>2526</v>
      </c>
      <c r="E45" s="174">
        <v>11333</v>
      </c>
      <c r="F45" s="174">
        <v>6757</v>
      </c>
      <c r="G45" s="174">
        <v>3377</v>
      </c>
      <c r="H45" s="174">
        <v>308296</v>
      </c>
      <c r="I45" s="174">
        <v>221495</v>
      </c>
      <c r="J45" s="174">
        <v>86801</v>
      </c>
      <c r="K45" s="174">
        <v>3434</v>
      </c>
      <c r="L45" s="174">
        <v>15784</v>
      </c>
      <c r="M45" s="174">
        <v>30265</v>
      </c>
      <c r="N45" s="174">
        <v>106225</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25980</v>
      </c>
      <c r="D46" s="163" t="s">
        <v>8</v>
      </c>
      <c r="E46" s="163">
        <v>689</v>
      </c>
      <c r="F46" s="163">
        <v>4493</v>
      </c>
      <c r="G46" s="163">
        <v>162</v>
      </c>
      <c r="H46" s="163">
        <v>623</v>
      </c>
      <c r="I46" s="163">
        <v>34</v>
      </c>
      <c r="J46" s="163">
        <v>589</v>
      </c>
      <c r="K46" s="163" t="s">
        <v>8</v>
      </c>
      <c r="L46" s="163">
        <v>3931</v>
      </c>
      <c r="M46" s="163">
        <v>8665</v>
      </c>
      <c r="N46" s="163">
        <v>7418</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21396</v>
      </c>
      <c r="D48" s="163" t="s">
        <v>8</v>
      </c>
      <c r="E48" s="163">
        <v>137</v>
      </c>
      <c r="F48" s="163">
        <v>14</v>
      </c>
      <c r="G48" s="163" t="s">
        <v>8</v>
      </c>
      <c r="H48" s="163" t="s">
        <v>8</v>
      </c>
      <c r="I48" s="163" t="s">
        <v>8</v>
      </c>
      <c r="J48" s="163" t="s">
        <v>8</v>
      </c>
      <c r="K48" s="163" t="s">
        <v>8</v>
      </c>
      <c r="L48" s="163">
        <v>12</v>
      </c>
      <c r="M48" s="163">
        <v>21234</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t="s">
        <v>8</v>
      </c>
      <c r="D49" s="163" t="s">
        <v>8</v>
      </c>
      <c r="E49" s="163" t="s">
        <v>8</v>
      </c>
      <c r="F49" s="163" t="s">
        <v>8</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47377</v>
      </c>
      <c r="D50" s="174" t="s">
        <v>8</v>
      </c>
      <c r="E50" s="174">
        <v>825</v>
      </c>
      <c r="F50" s="174">
        <v>4507</v>
      </c>
      <c r="G50" s="174">
        <v>162</v>
      </c>
      <c r="H50" s="174">
        <v>623</v>
      </c>
      <c r="I50" s="174">
        <v>34</v>
      </c>
      <c r="J50" s="174">
        <v>589</v>
      </c>
      <c r="K50" s="174" t="s">
        <v>8</v>
      </c>
      <c r="L50" s="174">
        <v>3943</v>
      </c>
      <c r="M50" s="174">
        <v>29898</v>
      </c>
      <c r="N50" s="174">
        <v>7418</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535372</v>
      </c>
      <c r="D51" s="174">
        <v>2526</v>
      </c>
      <c r="E51" s="174">
        <v>12158</v>
      </c>
      <c r="F51" s="174">
        <v>11265</v>
      </c>
      <c r="G51" s="174">
        <v>3539</v>
      </c>
      <c r="H51" s="174">
        <v>308919</v>
      </c>
      <c r="I51" s="174">
        <v>221529</v>
      </c>
      <c r="J51" s="174">
        <v>87390</v>
      </c>
      <c r="K51" s="174">
        <v>3434</v>
      </c>
      <c r="L51" s="174">
        <v>19726</v>
      </c>
      <c r="M51" s="174">
        <v>60163</v>
      </c>
      <c r="N51" s="174">
        <v>113643</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-13458</v>
      </c>
      <c r="D52" s="174">
        <v>-36953</v>
      </c>
      <c r="E52" s="174">
        <v>-9050</v>
      </c>
      <c r="F52" s="174">
        <v>-43980</v>
      </c>
      <c r="G52" s="174">
        <v>-8730</v>
      </c>
      <c r="H52" s="174">
        <v>-138445</v>
      </c>
      <c r="I52" s="174">
        <v>-51867</v>
      </c>
      <c r="J52" s="174">
        <v>-86578</v>
      </c>
      <c r="K52" s="174">
        <v>-9782</v>
      </c>
      <c r="L52" s="174">
        <v>-31733</v>
      </c>
      <c r="M52" s="174">
        <v>3106</v>
      </c>
      <c r="N52" s="174">
        <v>262109</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-10395</v>
      </c>
      <c r="D53" s="173">
        <v>-36727</v>
      </c>
      <c r="E53" s="173">
        <v>-6234</v>
      </c>
      <c r="F53" s="173">
        <v>-40493</v>
      </c>
      <c r="G53" s="173">
        <v>-8221</v>
      </c>
      <c r="H53" s="173">
        <v>-138363</v>
      </c>
      <c r="I53" s="173">
        <v>-51867</v>
      </c>
      <c r="J53" s="173">
        <v>-86495</v>
      </c>
      <c r="K53" s="173">
        <v>-9782</v>
      </c>
      <c r="L53" s="173">
        <v>-21882</v>
      </c>
      <c r="M53" s="173">
        <v>-3386</v>
      </c>
      <c r="N53" s="173">
        <v>254691</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t="s">
        <v>8</v>
      </c>
      <c r="D54" s="163" t="s">
        <v>8</v>
      </c>
      <c r="E54" s="163" t="s">
        <v>8</v>
      </c>
      <c r="F54" s="163" t="s">
        <v>8</v>
      </c>
      <c r="G54" s="163" t="s">
        <v>8</v>
      </c>
      <c r="H54" s="163" t="s">
        <v>8</v>
      </c>
      <c r="I54" s="163" t="s">
        <v>8</v>
      </c>
      <c r="J54" s="163" t="s">
        <v>8</v>
      </c>
      <c r="K54" s="163" t="s">
        <v>8</v>
      </c>
      <c r="L54" s="163" t="s">
        <v>8</v>
      </c>
      <c r="M54" s="163" t="s">
        <v>8</v>
      </c>
      <c r="N54" s="163" t="s">
        <v>8</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5469</v>
      </c>
      <c r="D55" s="163" t="s">
        <v>8</v>
      </c>
      <c r="E55" s="163" t="s">
        <v>8</v>
      </c>
      <c r="F55" s="163" t="s">
        <v>8</v>
      </c>
      <c r="G55" s="163" t="s">
        <v>8</v>
      </c>
      <c r="H55" s="163" t="s">
        <v>8</v>
      </c>
      <c r="I55" s="163" t="s">
        <v>8</v>
      </c>
      <c r="J55" s="163" t="s">
        <v>8</v>
      </c>
      <c r="K55" s="163" t="s">
        <v>8</v>
      </c>
      <c r="L55" s="163" t="s">
        <v>8</v>
      </c>
      <c r="M55" s="163" t="s">
        <v>8</v>
      </c>
      <c r="N55" s="163">
        <v>5469</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348.22</v>
      </c>
      <c r="D57" s="170">
        <v>94.5</v>
      </c>
      <c r="E57" s="170">
        <v>39.380000000000003</v>
      </c>
      <c r="F57" s="170">
        <v>23.52</v>
      </c>
      <c r="G57" s="170">
        <v>19.059999999999999</v>
      </c>
      <c r="H57" s="170">
        <v>84.23</v>
      </c>
      <c r="I57" s="170">
        <v>40.71</v>
      </c>
      <c r="J57" s="170">
        <v>43.52</v>
      </c>
      <c r="K57" s="170">
        <v>24.65</v>
      </c>
      <c r="L57" s="170">
        <v>43.08</v>
      </c>
      <c r="M57" s="170">
        <v>19.8</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378.54</v>
      </c>
      <c r="D58" s="170">
        <v>47.3</v>
      </c>
      <c r="E58" s="170">
        <v>19.059999999999999</v>
      </c>
      <c r="F58" s="170">
        <v>146.34</v>
      </c>
      <c r="G58" s="170">
        <v>9.83</v>
      </c>
      <c r="H58" s="170">
        <v>109.87</v>
      </c>
      <c r="I58" s="170">
        <v>107</v>
      </c>
      <c r="J58" s="170">
        <v>2.87</v>
      </c>
      <c r="K58" s="170">
        <v>5.37</v>
      </c>
      <c r="L58" s="170">
        <v>36.659999999999997</v>
      </c>
      <c r="M58" s="170">
        <v>4.1100000000000003</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1137.2</v>
      </c>
      <c r="D59" s="170" t="s">
        <v>8</v>
      </c>
      <c r="E59" s="170" t="s">
        <v>8</v>
      </c>
      <c r="F59" s="170" t="s">
        <v>8</v>
      </c>
      <c r="G59" s="170" t="s">
        <v>8</v>
      </c>
      <c r="H59" s="170">
        <v>1137.2</v>
      </c>
      <c r="I59" s="170">
        <v>928.31</v>
      </c>
      <c r="J59" s="170">
        <v>208.89</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8.4600000000000009</v>
      </c>
      <c r="D60" s="170" t="s">
        <v>8</v>
      </c>
      <c r="E60" s="170" t="s">
        <v>8</v>
      </c>
      <c r="F60" s="170" t="s">
        <v>8</v>
      </c>
      <c r="G60" s="170" t="s">
        <v>8</v>
      </c>
      <c r="H60" s="170" t="s">
        <v>8</v>
      </c>
      <c r="I60" s="170" t="s">
        <v>8</v>
      </c>
      <c r="J60" s="170" t="s">
        <v>8</v>
      </c>
      <c r="K60" s="170" t="s">
        <v>8</v>
      </c>
      <c r="L60" s="170">
        <v>0.01</v>
      </c>
      <c r="M60" s="170" t="s">
        <v>8</v>
      </c>
      <c r="N60" s="170">
        <v>8.4499999999999993</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936.32</v>
      </c>
      <c r="D61" s="170">
        <v>17.420000000000002</v>
      </c>
      <c r="E61" s="170">
        <v>13.21</v>
      </c>
      <c r="F61" s="170">
        <v>33.51</v>
      </c>
      <c r="G61" s="170">
        <v>18.34</v>
      </c>
      <c r="H61" s="170">
        <v>644.98</v>
      </c>
      <c r="I61" s="170">
        <v>30.7</v>
      </c>
      <c r="J61" s="170">
        <v>614.28</v>
      </c>
      <c r="K61" s="170">
        <v>23.44</v>
      </c>
      <c r="L61" s="170">
        <v>73.02</v>
      </c>
      <c r="M61" s="170">
        <v>112.28</v>
      </c>
      <c r="N61" s="170">
        <v>0.13</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792.48</v>
      </c>
      <c r="D62" s="170">
        <v>0.42</v>
      </c>
      <c r="E62" s="170">
        <v>0.57999999999999996</v>
      </c>
      <c r="F62" s="170">
        <v>12.22</v>
      </c>
      <c r="G62" s="170">
        <v>0.32</v>
      </c>
      <c r="H62" s="170">
        <v>169.3</v>
      </c>
      <c r="I62" s="170">
        <v>0.81</v>
      </c>
      <c r="J62" s="170">
        <v>168.48</v>
      </c>
      <c r="K62" s="170" t="s">
        <v>8</v>
      </c>
      <c r="L62" s="170">
        <v>0.39</v>
      </c>
      <c r="M62" s="170">
        <v>0.05</v>
      </c>
      <c r="N62" s="170">
        <v>609.21</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2016.26</v>
      </c>
      <c r="D63" s="171">
        <v>158.80000000000001</v>
      </c>
      <c r="E63" s="171">
        <v>71.069999999999993</v>
      </c>
      <c r="F63" s="171">
        <v>191.15</v>
      </c>
      <c r="G63" s="171">
        <v>46.92</v>
      </c>
      <c r="H63" s="171">
        <v>1806.97</v>
      </c>
      <c r="I63" s="171">
        <v>1105.9000000000001</v>
      </c>
      <c r="J63" s="171">
        <v>701.08</v>
      </c>
      <c r="K63" s="171">
        <v>53.46</v>
      </c>
      <c r="L63" s="171">
        <v>152.38</v>
      </c>
      <c r="M63" s="171">
        <v>136.13</v>
      </c>
      <c r="N63" s="171">
        <v>-600.63</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183.9</v>
      </c>
      <c r="D64" s="170">
        <v>0.92</v>
      </c>
      <c r="E64" s="170">
        <v>7.69</v>
      </c>
      <c r="F64" s="170">
        <v>32.340000000000003</v>
      </c>
      <c r="G64" s="170">
        <v>2.72</v>
      </c>
      <c r="H64" s="170">
        <v>2.27</v>
      </c>
      <c r="I64" s="170" t="s">
        <v>8</v>
      </c>
      <c r="J64" s="170">
        <v>2.27</v>
      </c>
      <c r="K64" s="170" t="s">
        <v>8</v>
      </c>
      <c r="L64" s="170">
        <v>43.32</v>
      </c>
      <c r="M64" s="170">
        <v>94.64</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67.25</v>
      </c>
      <c r="D65" s="170">
        <v>0.27</v>
      </c>
      <c r="E65" s="170">
        <v>0.84</v>
      </c>
      <c r="F65" s="170">
        <v>24.47</v>
      </c>
      <c r="G65" s="170">
        <v>2.42</v>
      </c>
      <c r="H65" s="170" t="s">
        <v>8</v>
      </c>
      <c r="I65" s="170" t="s">
        <v>8</v>
      </c>
      <c r="J65" s="170" t="s">
        <v>8</v>
      </c>
      <c r="K65" s="170" t="s">
        <v>8</v>
      </c>
      <c r="L65" s="170">
        <v>39.25</v>
      </c>
      <c r="M65" s="170" t="s">
        <v>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20.149999999999999</v>
      </c>
      <c r="D67" s="170" t="s">
        <v>8</v>
      </c>
      <c r="E67" s="170">
        <v>7.05</v>
      </c>
      <c r="F67" s="170" t="s">
        <v>8</v>
      </c>
      <c r="G67" s="170" t="s">
        <v>8</v>
      </c>
      <c r="H67" s="170">
        <v>0.57999999999999996</v>
      </c>
      <c r="I67" s="170">
        <v>0.14000000000000001</v>
      </c>
      <c r="J67" s="170">
        <v>0.44</v>
      </c>
      <c r="K67" s="170" t="s">
        <v>8</v>
      </c>
      <c r="L67" s="170">
        <v>12.48</v>
      </c>
      <c r="M67" s="170">
        <v>0.05</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t="s">
        <v>8</v>
      </c>
      <c r="D68" s="170" t="s">
        <v>8</v>
      </c>
      <c r="E68" s="170" t="s">
        <v>8</v>
      </c>
      <c r="F68" s="170" t="s">
        <v>8</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204.05</v>
      </c>
      <c r="D69" s="171">
        <v>0.92</v>
      </c>
      <c r="E69" s="171">
        <v>14.73</v>
      </c>
      <c r="F69" s="171">
        <v>32.340000000000003</v>
      </c>
      <c r="G69" s="171">
        <v>2.72</v>
      </c>
      <c r="H69" s="171">
        <v>2.85</v>
      </c>
      <c r="I69" s="171">
        <v>0.14000000000000001</v>
      </c>
      <c r="J69" s="171">
        <v>2.72</v>
      </c>
      <c r="K69" s="171" t="s">
        <v>8</v>
      </c>
      <c r="L69" s="171">
        <v>55.8</v>
      </c>
      <c r="M69" s="171">
        <v>94.69</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2220.31</v>
      </c>
      <c r="D70" s="171">
        <v>159.71</v>
      </c>
      <c r="E70" s="171">
        <v>85.8</v>
      </c>
      <c r="F70" s="171">
        <v>223.5</v>
      </c>
      <c r="G70" s="171">
        <v>49.64</v>
      </c>
      <c r="H70" s="171">
        <v>1809.83</v>
      </c>
      <c r="I70" s="171">
        <v>1106.03</v>
      </c>
      <c r="J70" s="171">
        <v>703.79</v>
      </c>
      <c r="K70" s="171">
        <v>53.46</v>
      </c>
      <c r="L70" s="171">
        <v>208.18</v>
      </c>
      <c r="M70" s="171">
        <v>230.82</v>
      </c>
      <c r="N70" s="171">
        <v>-600.63</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260.33999999999997</v>
      </c>
      <c r="D75" s="170" t="s">
        <v>8</v>
      </c>
      <c r="E75" s="170" t="s">
        <v>8</v>
      </c>
      <c r="F75" s="170" t="s">
        <v>8</v>
      </c>
      <c r="G75" s="170" t="s">
        <v>8</v>
      </c>
      <c r="H75" s="170" t="s">
        <v>8</v>
      </c>
      <c r="I75" s="170" t="s">
        <v>8</v>
      </c>
      <c r="J75" s="170" t="s">
        <v>8</v>
      </c>
      <c r="K75" s="170" t="s">
        <v>8</v>
      </c>
      <c r="L75" s="170" t="s">
        <v>8</v>
      </c>
      <c r="M75" s="170" t="s">
        <v>8</v>
      </c>
      <c r="N75" s="170">
        <v>260.33999999999997</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164.19</v>
      </c>
      <c r="D76" s="170" t="s">
        <v>8</v>
      </c>
      <c r="E76" s="170" t="s">
        <v>8</v>
      </c>
      <c r="F76" s="170" t="s">
        <v>8</v>
      </c>
      <c r="G76" s="170" t="s">
        <v>8</v>
      </c>
      <c r="H76" s="170" t="s">
        <v>8</v>
      </c>
      <c r="I76" s="170" t="s">
        <v>8</v>
      </c>
      <c r="J76" s="170" t="s">
        <v>8</v>
      </c>
      <c r="K76" s="170" t="s">
        <v>8</v>
      </c>
      <c r="L76" s="170" t="s">
        <v>8</v>
      </c>
      <c r="M76" s="170" t="s">
        <v>8</v>
      </c>
      <c r="N76" s="170">
        <v>164.19</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778.14</v>
      </c>
      <c r="D77" s="170">
        <v>0.61</v>
      </c>
      <c r="E77" s="170">
        <v>0.02</v>
      </c>
      <c r="F77" s="170">
        <v>20.91</v>
      </c>
      <c r="G77" s="170">
        <v>4.3</v>
      </c>
      <c r="H77" s="170">
        <v>700.96</v>
      </c>
      <c r="I77" s="170">
        <v>372.36</v>
      </c>
      <c r="J77" s="170">
        <v>328.6</v>
      </c>
      <c r="K77" s="170">
        <v>1.42</v>
      </c>
      <c r="L77" s="170">
        <v>49.56</v>
      </c>
      <c r="M77" s="170">
        <v>0.36</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136.85</v>
      </c>
      <c r="D78" s="170">
        <v>0.1</v>
      </c>
      <c r="E78" s="170">
        <v>7.0000000000000007E-2</v>
      </c>
      <c r="F78" s="170">
        <v>0.04</v>
      </c>
      <c r="G78" s="170">
        <v>2.91</v>
      </c>
      <c r="H78" s="170">
        <v>132.49</v>
      </c>
      <c r="I78" s="170">
        <v>131.97</v>
      </c>
      <c r="J78" s="170">
        <v>0.52</v>
      </c>
      <c r="K78" s="170">
        <v>1.24</v>
      </c>
      <c r="L78" s="170" t="s">
        <v>8</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145.57</v>
      </c>
      <c r="D79" s="170">
        <v>0.09</v>
      </c>
      <c r="E79" s="170">
        <v>13.99</v>
      </c>
      <c r="F79" s="170">
        <v>1.8</v>
      </c>
      <c r="G79" s="170">
        <v>5.4</v>
      </c>
      <c r="H79" s="170">
        <v>0.01</v>
      </c>
      <c r="I79" s="170">
        <v>0.01</v>
      </c>
      <c r="J79" s="170" t="s">
        <v>8</v>
      </c>
      <c r="K79" s="170">
        <v>2.87</v>
      </c>
      <c r="L79" s="170">
        <v>13.42</v>
      </c>
      <c r="M79" s="170">
        <v>107.99</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1281.5899999999999</v>
      </c>
      <c r="D80" s="170">
        <v>9.84</v>
      </c>
      <c r="E80" s="170">
        <v>32.36</v>
      </c>
      <c r="F80" s="170">
        <v>16.809999999999999</v>
      </c>
      <c r="G80" s="170">
        <v>1.36</v>
      </c>
      <c r="H80" s="170">
        <v>583.05999999999995</v>
      </c>
      <c r="I80" s="170">
        <v>392.54</v>
      </c>
      <c r="J80" s="170">
        <v>190.52</v>
      </c>
      <c r="K80" s="170">
        <v>8.3699999999999992</v>
      </c>
      <c r="L80" s="170">
        <v>1.26</v>
      </c>
      <c r="M80" s="170">
        <v>14.14</v>
      </c>
      <c r="N80" s="170">
        <v>614.41</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792.48</v>
      </c>
      <c r="D81" s="170">
        <v>0.42</v>
      </c>
      <c r="E81" s="170">
        <v>0.57999999999999996</v>
      </c>
      <c r="F81" s="170">
        <v>12.22</v>
      </c>
      <c r="G81" s="170">
        <v>0.32</v>
      </c>
      <c r="H81" s="170">
        <v>169.3</v>
      </c>
      <c r="I81" s="170">
        <v>0.81</v>
      </c>
      <c r="J81" s="170">
        <v>168.48</v>
      </c>
      <c r="K81" s="170" t="s">
        <v>8</v>
      </c>
      <c r="L81" s="170">
        <v>0.39</v>
      </c>
      <c r="M81" s="170">
        <v>0.05</v>
      </c>
      <c r="N81" s="170">
        <v>609.21</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1974.2</v>
      </c>
      <c r="D82" s="171">
        <v>10.220000000000001</v>
      </c>
      <c r="E82" s="171">
        <v>45.85</v>
      </c>
      <c r="F82" s="171">
        <v>27.34</v>
      </c>
      <c r="G82" s="171">
        <v>13.66</v>
      </c>
      <c r="H82" s="171">
        <v>1247.22</v>
      </c>
      <c r="I82" s="171">
        <v>896.07</v>
      </c>
      <c r="J82" s="171">
        <v>351.16</v>
      </c>
      <c r="K82" s="171">
        <v>13.89</v>
      </c>
      <c r="L82" s="171">
        <v>63.85</v>
      </c>
      <c r="M82" s="171">
        <v>122.44</v>
      </c>
      <c r="N82" s="171">
        <v>429.74</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105.1</v>
      </c>
      <c r="D83" s="170" t="s">
        <v>8</v>
      </c>
      <c r="E83" s="170">
        <v>2.79</v>
      </c>
      <c r="F83" s="170">
        <v>18.18</v>
      </c>
      <c r="G83" s="170">
        <v>0.66</v>
      </c>
      <c r="H83" s="170">
        <v>2.52</v>
      </c>
      <c r="I83" s="170">
        <v>0.14000000000000001</v>
      </c>
      <c r="J83" s="170">
        <v>2.38</v>
      </c>
      <c r="K83" s="170" t="s">
        <v>8</v>
      </c>
      <c r="L83" s="170">
        <v>15.9</v>
      </c>
      <c r="M83" s="170">
        <v>35.049999999999997</v>
      </c>
      <c r="N83" s="170">
        <v>30.01</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86.56</v>
      </c>
      <c r="D85" s="170" t="s">
        <v>8</v>
      </c>
      <c r="E85" s="170">
        <v>0.55000000000000004</v>
      </c>
      <c r="F85" s="170">
        <v>0.06</v>
      </c>
      <c r="G85" s="170" t="s">
        <v>8</v>
      </c>
      <c r="H85" s="170" t="s">
        <v>8</v>
      </c>
      <c r="I85" s="170" t="s">
        <v>8</v>
      </c>
      <c r="J85" s="170" t="s">
        <v>8</v>
      </c>
      <c r="K85" s="170" t="s">
        <v>8</v>
      </c>
      <c r="L85" s="170">
        <v>0.05</v>
      </c>
      <c r="M85" s="170">
        <v>85.9</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t="s">
        <v>8</v>
      </c>
      <c r="D86" s="170" t="s">
        <v>8</v>
      </c>
      <c r="E86" s="170" t="s">
        <v>8</v>
      </c>
      <c r="F86" s="170" t="s">
        <v>8</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191.66</v>
      </c>
      <c r="D87" s="171" t="s">
        <v>8</v>
      </c>
      <c r="E87" s="171">
        <v>3.34</v>
      </c>
      <c r="F87" s="171">
        <v>18.23</v>
      </c>
      <c r="G87" s="171">
        <v>0.66</v>
      </c>
      <c r="H87" s="171">
        <v>2.52</v>
      </c>
      <c r="I87" s="171">
        <v>0.14000000000000001</v>
      </c>
      <c r="J87" s="171">
        <v>2.38</v>
      </c>
      <c r="K87" s="171" t="s">
        <v>8</v>
      </c>
      <c r="L87" s="171">
        <v>15.95</v>
      </c>
      <c r="M87" s="171">
        <v>120.95</v>
      </c>
      <c r="N87" s="171">
        <v>30.01</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2165.87</v>
      </c>
      <c r="D88" s="171">
        <v>10.220000000000001</v>
      </c>
      <c r="E88" s="171">
        <v>49.18</v>
      </c>
      <c r="F88" s="171">
        <v>45.57</v>
      </c>
      <c r="G88" s="171">
        <v>14.32</v>
      </c>
      <c r="H88" s="171">
        <v>1249.74</v>
      </c>
      <c r="I88" s="171">
        <v>896.2</v>
      </c>
      <c r="J88" s="171">
        <v>353.54</v>
      </c>
      <c r="K88" s="171">
        <v>13.89</v>
      </c>
      <c r="L88" s="171">
        <v>79.8</v>
      </c>
      <c r="M88" s="171">
        <v>243.39</v>
      </c>
      <c r="N88" s="171">
        <v>459.74</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-54.44</v>
      </c>
      <c r="D89" s="171">
        <v>-149.49</v>
      </c>
      <c r="E89" s="171">
        <v>-36.61</v>
      </c>
      <c r="F89" s="171">
        <v>-177.92</v>
      </c>
      <c r="G89" s="171">
        <v>-35.32</v>
      </c>
      <c r="H89" s="171">
        <v>-560.08000000000004</v>
      </c>
      <c r="I89" s="171">
        <v>-209.83</v>
      </c>
      <c r="J89" s="171">
        <v>-350.25</v>
      </c>
      <c r="K89" s="171">
        <v>-39.57</v>
      </c>
      <c r="L89" s="171">
        <v>-128.38</v>
      </c>
      <c r="M89" s="171">
        <v>12.57</v>
      </c>
      <c r="N89" s="171">
        <v>1060.3699999999999</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-42.05</v>
      </c>
      <c r="D90" s="172">
        <v>-148.58000000000001</v>
      </c>
      <c r="E90" s="172">
        <v>-25.22</v>
      </c>
      <c r="F90" s="172">
        <v>-163.81</v>
      </c>
      <c r="G90" s="172">
        <v>-33.26</v>
      </c>
      <c r="H90" s="172">
        <v>-559.75</v>
      </c>
      <c r="I90" s="172">
        <v>-209.83</v>
      </c>
      <c r="J90" s="172">
        <v>-349.92</v>
      </c>
      <c r="K90" s="172">
        <v>-39.57</v>
      </c>
      <c r="L90" s="172">
        <v>-88.52</v>
      </c>
      <c r="M90" s="172">
        <v>-13.7</v>
      </c>
      <c r="N90" s="172">
        <v>1030.3599999999999</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t="s">
        <v>8</v>
      </c>
      <c r="D91" s="170" t="s">
        <v>8</v>
      </c>
      <c r="E91" s="170" t="s">
        <v>8</v>
      </c>
      <c r="F91" s="170" t="s">
        <v>8</v>
      </c>
      <c r="G91" s="170" t="s">
        <v>8</v>
      </c>
      <c r="H91" s="170" t="s">
        <v>8</v>
      </c>
      <c r="I91" s="170" t="s">
        <v>8</v>
      </c>
      <c r="J91" s="170" t="s">
        <v>8</v>
      </c>
      <c r="K91" s="170" t="s">
        <v>8</v>
      </c>
      <c r="L91" s="170" t="s">
        <v>8</v>
      </c>
      <c r="M91" s="170" t="s">
        <v>8</v>
      </c>
      <c r="N91" s="170" t="s">
        <v>8</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22.13</v>
      </c>
      <c r="D92" s="170" t="s">
        <v>8</v>
      </c>
      <c r="E92" s="170" t="s">
        <v>8</v>
      </c>
      <c r="F92" s="170" t="s">
        <v>8</v>
      </c>
      <c r="G92" s="170" t="s">
        <v>8</v>
      </c>
      <c r="H92" s="170" t="s">
        <v>8</v>
      </c>
      <c r="I92" s="170" t="s">
        <v>8</v>
      </c>
      <c r="J92" s="170" t="s">
        <v>8</v>
      </c>
      <c r="K92" s="170" t="s">
        <v>8</v>
      </c>
      <c r="L92" s="170" t="s">
        <v>8</v>
      </c>
      <c r="M92" s="170" t="s">
        <v>8</v>
      </c>
      <c r="N92" s="170">
        <v>22.13</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4"/>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613</v>
      </c>
      <c r="B2" s="230"/>
      <c r="C2" s="231" t="s">
        <v>63</v>
      </c>
      <c r="D2" s="231"/>
      <c r="E2" s="231"/>
      <c r="F2" s="231"/>
      <c r="G2" s="232"/>
      <c r="H2" s="233" t="s">
        <v>63</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306" t="s">
        <v>961</v>
      </c>
      <c r="D19" s="307"/>
      <c r="E19" s="307"/>
      <c r="F19" s="307"/>
      <c r="G19" s="307"/>
      <c r="H19" s="307" t="s">
        <v>961</v>
      </c>
      <c r="I19" s="307"/>
      <c r="J19" s="307"/>
      <c r="K19" s="307"/>
      <c r="L19" s="307"/>
      <c r="M19" s="307"/>
      <c r="N19" s="243"/>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80045</v>
      </c>
      <c r="D20" s="163">
        <v>18228</v>
      </c>
      <c r="E20" s="163">
        <v>11167</v>
      </c>
      <c r="F20" s="163">
        <v>5067</v>
      </c>
      <c r="G20" s="163">
        <v>3930</v>
      </c>
      <c r="H20" s="163">
        <v>23716</v>
      </c>
      <c r="I20" s="163">
        <v>15303</v>
      </c>
      <c r="J20" s="163">
        <v>8413</v>
      </c>
      <c r="K20" s="163">
        <v>4631</v>
      </c>
      <c r="L20" s="163">
        <v>10056</v>
      </c>
      <c r="M20" s="163">
        <v>3249</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55723</v>
      </c>
      <c r="D21" s="163">
        <v>6597</v>
      </c>
      <c r="E21" s="163">
        <v>803</v>
      </c>
      <c r="F21" s="163">
        <v>24487</v>
      </c>
      <c r="G21" s="163">
        <v>1140</v>
      </c>
      <c r="H21" s="163">
        <v>17797</v>
      </c>
      <c r="I21" s="163">
        <v>17284</v>
      </c>
      <c r="J21" s="163">
        <v>513</v>
      </c>
      <c r="K21" s="163">
        <v>37</v>
      </c>
      <c r="L21" s="163">
        <v>4482</v>
      </c>
      <c r="M21" s="163">
        <v>381</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198156</v>
      </c>
      <c r="D22" s="163" t="s">
        <v>8</v>
      </c>
      <c r="E22" s="163" t="s">
        <v>8</v>
      </c>
      <c r="F22" s="163" t="s">
        <v>8</v>
      </c>
      <c r="G22" s="163" t="s">
        <v>8</v>
      </c>
      <c r="H22" s="163">
        <v>198156</v>
      </c>
      <c r="I22" s="163">
        <v>158073</v>
      </c>
      <c r="J22" s="163">
        <v>40083</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785</v>
      </c>
      <c r="D23" s="163" t="s">
        <v>8</v>
      </c>
      <c r="E23" s="163" t="s">
        <v>8</v>
      </c>
      <c r="F23" s="163" t="s">
        <v>8</v>
      </c>
      <c r="G23" s="163" t="s">
        <v>8</v>
      </c>
      <c r="H23" s="163" t="s">
        <v>8</v>
      </c>
      <c r="I23" s="163" t="s">
        <v>8</v>
      </c>
      <c r="J23" s="163" t="s">
        <v>8</v>
      </c>
      <c r="K23" s="163" t="s">
        <v>8</v>
      </c>
      <c r="L23" s="163" t="s">
        <v>8</v>
      </c>
      <c r="M23" s="163" t="s">
        <v>8</v>
      </c>
      <c r="N23" s="163">
        <v>785</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196283</v>
      </c>
      <c r="D24" s="163">
        <v>2285</v>
      </c>
      <c r="E24" s="163">
        <v>2749</v>
      </c>
      <c r="F24" s="163">
        <v>11464</v>
      </c>
      <c r="G24" s="163">
        <v>721</v>
      </c>
      <c r="H24" s="163">
        <v>158124</v>
      </c>
      <c r="I24" s="163">
        <v>9999</v>
      </c>
      <c r="J24" s="163">
        <v>148125</v>
      </c>
      <c r="K24" s="163">
        <v>3870</v>
      </c>
      <c r="L24" s="163">
        <v>16285</v>
      </c>
      <c r="M24" s="163">
        <v>785</v>
      </c>
      <c r="N24" s="163" t="s">
        <v>8</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177020</v>
      </c>
      <c r="D25" s="163" t="s">
        <v>8</v>
      </c>
      <c r="E25" s="163" t="s">
        <v>8</v>
      </c>
      <c r="F25" s="163">
        <v>3953</v>
      </c>
      <c r="G25" s="163">
        <v>79</v>
      </c>
      <c r="H25" s="163">
        <v>42477</v>
      </c>
      <c r="I25" s="163">
        <v>99</v>
      </c>
      <c r="J25" s="163">
        <v>42378</v>
      </c>
      <c r="K25" s="163" t="s">
        <v>8</v>
      </c>
      <c r="L25" s="163">
        <v>44</v>
      </c>
      <c r="M25" s="163" t="s">
        <v>8</v>
      </c>
      <c r="N25" s="163">
        <v>130467</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353973</v>
      </c>
      <c r="D26" s="174">
        <v>27111</v>
      </c>
      <c r="E26" s="174">
        <v>14719</v>
      </c>
      <c r="F26" s="174">
        <v>37065</v>
      </c>
      <c r="G26" s="174">
        <v>5712</v>
      </c>
      <c r="H26" s="174">
        <v>355316</v>
      </c>
      <c r="I26" s="174">
        <v>200560</v>
      </c>
      <c r="J26" s="174">
        <v>154755</v>
      </c>
      <c r="K26" s="174">
        <v>8538</v>
      </c>
      <c r="L26" s="174">
        <v>30778</v>
      </c>
      <c r="M26" s="174">
        <v>4415</v>
      </c>
      <c r="N26" s="174">
        <v>-129682</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60718</v>
      </c>
      <c r="D27" s="163">
        <v>648</v>
      </c>
      <c r="E27" s="163">
        <v>344</v>
      </c>
      <c r="F27" s="163">
        <v>7494</v>
      </c>
      <c r="G27" s="163">
        <v>838</v>
      </c>
      <c r="H27" s="163">
        <v>5</v>
      </c>
      <c r="I27" s="163">
        <v>5</v>
      </c>
      <c r="J27" s="163" t="s">
        <v>8</v>
      </c>
      <c r="K27" s="163">
        <v>15</v>
      </c>
      <c r="L27" s="163">
        <v>9347</v>
      </c>
      <c r="M27" s="163">
        <v>42028</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14762</v>
      </c>
      <c r="D28" s="163">
        <v>9</v>
      </c>
      <c r="E28" s="163">
        <v>2</v>
      </c>
      <c r="F28" s="163">
        <v>6060</v>
      </c>
      <c r="G28" s="163">
        <v>69</v>
      </c>
      <c r="H28" s="163" t="s">
        <v>8</v>
      </c>
      <c r="I28" s="163" t="s">
        <v>8</v>
      </c>
      <c r="J28" s="163" t="s">
        <v>8</v>
      </c>
      <c r="K28" s="163" t="s">
        <v>8</v>
      </c>
      <c r="L28" s="163">
        <v>8622</v>
      </c>
      <c r="M28" s="163" t="s">
        <v>8</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8003</v>
      </c>
      <c r="D30" s="163" t="s">
        <v>8</v>
      </c>
      <c r="E30" s="163">
        <v>1610</v>
      </c>
      <c r="F30" s="163">
        <v>1746</v>
      </c>
      <c r="G30" s="163" t="s">
        <v>8</v>
      </c>
      <c r="H30" s="163">
        <v>335</v>
      </c>
      <c r="I30" s="163">
        <v>264</v>
      </c>
      <c r="J30" s="163">
        <v>71</v>
      </c>
      <c r="K30" s="163" t="s">
        <v>8</v>
      </c>
      <c r="L30" s="163">
        <v>4312</v>
      </c>
      <c r="M30" s="163" t="s">
        <v>8</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112</v>
      </c>
      <c r="D31" s="163" t="s">
        <v>8</v>
      </c>
      <c r="E31" s="163" t="s">
        <v>8</v>
      </c>
      <c r="F31" s="163" t="s">
        <v>8</v>
      </c>
      <c r="G31" s="163" t="s">
        <v>8</v>
      </c>
      <c r="H31" s="163" t="s">
        <v>8</v>
      </c>
      <c r="I31" s="163" t="s">
        <v>8</v>
      </c>
      <c r="J31" s="163" t="s">
        <v>8</v>
      </c>
      <c r="K31" s="163" t="s">
        <v>8</v>
      </c>
      <c r="L31" s="163">
        <v>112</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68610</v>
      </c>
      <c r="D32" s="174">
        <v>648</v>
      </c>
      <c r="E32" s="174">
        <v>1954</v>
      </c>
      <c r="F32" s="174">
        <v>9240</v>
      </c>
      <c r="G32" s="174">
        <v>838</v>
      </c>
      <c r="H32" s="174">
        <v>340</v>
      </c>
      <c r="I32" s="174">
        <v>269</v>
      </c>
      <c r="J32" s="174">
        <v>71</v>
      </c>
      <c r="K32" s="174">
        <v>15</v>
      </c>
      <c r="L32" s="174">
        <v>13548</v>
      </c>
      <c r="M32" s="174">
        <v>42028</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422583</v>
      </c>
      <c r="D33" s="174">
        <v>27759</v>
      </c>
      <c r="E33" s="174">
        <v>16672</v>
      </c>
      <c r="F33" s="174">
        <v>46305</v>
      </c>
      <c r="G33" s="174">
        <v>6550</v>
      </c>
      <c r="H33" s="174">
        <v>355656</v>
      </c>
      <c r="I33" s="174">
        <v>200830</v>
      </c>
      <c r="J33" s="174">
        <v>154826</v>
      </c>
      <c r="K33" s="174">
        <v>8553</v>
      </c>
      <c r="L33" s="174">
        <v>44326</v>
      </c>
      <c r="M33" s="174">
        <v>46443</v>
      </c>
      <c r="N33" s="174">
        <v>-129682</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47832</v>
      </c>
      <c r="D38" s="163" t="s">
        <v>8</v>
      </c>
      <c r="E38" s="163" t="s">
        <v>8</v>
      </c>
      <c r="F38" s="163" t="s">
        <v>8</v>
      </c>
      <c r="G38" s="163" t="s">
        <v>8</v>
      </c>
      <c r="H38" s="163" t="s">
        <v>8</v>
      </c>
      <c r="I38" s="163" t="s">
        <v>8</v>
      </c>
      <c r="J38" s="163" t="s">
        <v>8</v>
      </c>
      <c r="K38" s="163" t="s">
        <v>8</v>
      </c>
      <c r="L38" s="163" t="s">
        <v>8</v>
      </c>
      <c r="M38" s="163" t="s">
        <v>8</v>
      </c>
      <c r="N38" s="163">
        <v>47832</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29512</v>
      </c>
      <c r="D39" s="163" t="s">
        <v>8</v>
      </c>
      <c r="E39" s="163" t="s">
        <v>8</v>
      </c>
      <c r="F39" s="163" t="s">
        <v>8</v>
      </c>
      <c r="G39" s="163" t="s">
        <v>8</v>
      </c>
      <c r="H39" s="163" t="s">
        <v>8</v>
      </c>
      <c r="I39" s="163" t="s">
        <v>8</v>
      </c>
      <c r="J39" s="163" t="s">
        <v>8</v>
      </c>
      <c r="K39" s="163" t="s">
        <v>8</v>
      </c>
      <c r="L39" s="163" t="s">
        <v>8</v>
      </c>
      <c r="M39" s="163" t="s">
        <v>8</v>
      </c>
      <c r="N39" s="163">
        <v>29512</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160598</v>
      </c>
      <c r="D40" s="163">
        <v>32</v>
      </c>
      <c r="E40" s="163">
        <v>347</v>
      </c>
      <c r="F40" s="163">
        <v>1927</v>
      </c>
      <c r="G40" s="163">
        <v>710</v>
      </c>
      <c r="H40" s="163">
        <v>152028</v>
      </c>
      <c r="I40" s="163">
        <v>68193</v>
      </c>
      <c r="J40" s="163">
        <v>83835</v>
      </c>
      <c r="K40" s="163">
        <v>860</v>
      </c>
      <c r="L40" s="163">
        <v>4407</v>
      </c>
      <c r="M40" s="163">
        <v>288</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24892</v>
      </c>
      <c r="D41" s="163">
        <v>1</v>
      </c>
      <c r="E41" s="163">
        <v>5</v>
      </c>
      <c r="F41" s="163">
        <v>75</v>
      </c>
      <c r="G41" s="163">
        <v>91</v>
      </c>
      <c r="H41" s="163">
        <v>24720</v>
      </c>
      <c r="I41" s="163">
        <v>24716</v>
      </c>
      <c r="J41" s="163">
        <v>4</v>
      </c>
      <c r="K41" s="163" t="s">
        <v>8</v>
      </c>
      <c r="L41" s="163">
        <v>1</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10988</v>
      </c>
      <c r="D42" s="163">
        <v>23</v>
      </c>
      <c r="E42" s="163">
        <v>4654</v>
      </c>
      <c r="F42" s="163">
        <v>104</v>
      </c>
      <c r="G42" s="163">
        <v>1241</v>
      </c>
      <c r="H42" s="163">
        <v>319</v>
      </c>
      <c r="I42" s="163">
        <v>3</v>
      </c>
      <c r="J42" s="163">
        <v>316</v>
      </c>
      <c r="K42" s="163">
        <v>354</v>
      </c>
      <c r="L42" s="163">
        <v>4148</v>
      </c>
      <c r="M42" s="163">
        <v>146</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258064</v>
      </c>
      <c r="D43" s="163">
        <v>1094</v>
      </c>
      <c r="E43" s="163">
        <v>4995</v>
      </c>
      <c r="F43" s="163">
        <v>4430</v>
      </c>
      <c r="G43" s="163">
        <v>263</v>
      </c>
      <c r="H43" s="163">
        <v>115666</v>
      </c>
      <c r="I43" s="163">
        <v>64385</v>
      </c>
      <c r="J43" s="163">
        <v>51281</v>
      </c>
      <c r="K43" s="163">
        <v>139</v>
      </c>
      <c r="L43" s="163">
        <v>226</v>
      </c>
      <c r="M43" s="163">
        <v>203</v>
      </c>
      <c r="N43" s="163">
        <v>131048</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177020</v>
      </c>
      <c r="D44" s="163" t="s">
        <v>8</v>
      </c>
      <c r="E44" s="163" t="s">
        <v>8</v>
      </c>
      <c r="F44" s="163">
        <v>3953</v>
      </c>
      <c r="G44" s="163">
        <v>79</v>
      </c>
      <c r="H44" s="163">
        <v>42477</v>
      </c>
      <c r="I44" s="163">
        <v>99</v>
      </c>
      <c r="J44" s="163">
        <v>42378</v>
      </c>
      <c r="K44" s="163" t="s">
        <v>8</v>
      </c>
      <c r="L44" s="163">
        <v>44</v>
      </c>
      <c r="M44" s="163" t="s">
        <v>8</v>
      </c>
      <c r="N44" s="163">
        <v>130467</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354865</v>
      </c>
      <c r="D45" s="174">
        <v>1150</v>
      </c>
      <c r="E45" s="174">
        <v>10001</v>
      </c>
      <c r="F45" s="174">
        <v>2583</v>
      </c>
      <c r="G45" s="174">
        <v>2226</v>
      </c>
      <c r="H45" s="174">
        <v>250255</v>
      </c>
      <c r="I45" s="174">
        <v>157199</v>
      </c>
      <c r="J45" s="174">
        <v>93056</v>
      </c>
      <c r="K45" s="174">
        <v>1353</v>
      </c>
      <c r="L45" s="174">
        <v>8737</v>
      </c>
      <c r="M45" s="174">
        <v>636</v>
      </c>
      <c r="N45" s="174">
        <v>77925</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31362</v>
      </c>
      <c r="D46" s="163" t="s">
        <v>8</v>
      </c>
      <c r="E46" s="163">
        <v>782</v>
      </c>
      <c r="F46" s="163">
        <v>7741</v>
      </c>
      <c r="G46" s="163" t="s">
        <v>8</v>
      </c>
      <c r="H46" s="163">
        <v>71</v>
      </c>
      <c r="I46" s="163" t="s">
        <v>8</v>
      </c>
      <c r="J46" s="163">
        <v>71</v>
      </c>
      <c r="K46" s="163">
        <v>46</v>
      </c>
      <c r="L46" s="163">
        <v>4682</v>
      </c>
      <c r="M46" s="163">
        <v>12512</v>
      </c>
      <c r="N46" s="163">
        <v>5527</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30918</v>
      </c>
      <c r="D48" s="163">
        <v>352</v>
      </c>
      <c r="E48" s="163">
        <v>4</v>
      </c>
      <c r="F48" s="163" t="s">
        <v>8</v>
      </c>
      <c r="G48" s="163">
        <v>3</v>
      </c>
      <c r="H48" s="163">
        <v>88</v>
      </c>
      <c r="I48" s="163">
        <v>86</v>
      </c>
      <c r="J48" s="163">
        <v>2</v>
      </c>
      <c r="K48" s="163" t="s">
        <v>8</v>
      </c>
      <c r="L48" s="163">
        <v>1174</v>
      </c>
      <c r="M48" s="163">
        <v>29297</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112</v>
      </c>
      <c r="D49" s="163" t="s">
        <v>8</v>
      </c>
      <c r="E49" s="163" t="s">
        <v>8</v>
      </c>
      <c r="F49" s="163" t="s">
        <v>8</v>
      </c>
      <c r="G49" s="163" t="s">
        <v>8</v>
      </c>
      <c r="H49" s="163" t="s">
        <v>8</v>
      </c>
      <c r="I49" s="163" t="s">
        <v>8</v>
      </c>
      <c r="J49" s="163" t="s">
        <v>8</v>
      </c>
      <c r="K49" s="163" t="s">
        <v>8</v>
      </c>
      <c r="L49" s="163">
        <v>112</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62168</v>
      </c>
      <c r="D50" s="174">
        <v>352</v>
      </c>
      <c r="E50" s="174">
        <v>786</v>
      </c>
      <c r="F50" s="174">
        <v>7741</v>
      </c>
      <c r="G50" s="174">
        <v>3</v>
      </c>
      <c r="H50" s="174">
        <v>159</v>
      </c>
      <c r="I50" s="174">
        <v>86</v>
      </c>
      <c r="J50" s="174">
        <v>73</v>
      </c>
      <c r="K50" s="174">
        <v>46</v>
      </c>
      <c r="L50" s="174">
        <v>5744</v>
      </c>
      <c r="M50" s="174">
        <v>41809</v>
      </c>
      <c r="N50" s="174">
        <v>5527</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417032</v>
      </c>
      <c r="D51" s="174">
        <v>1501</v>
      </c>
      <c r="E51" s="174">
        <v>10787</v>
      </c>
      <c r="F51" s="174">
        <v>10323</v>
      </c>
      <c r="G51" s="174">
        <v>2228</v>
      </c>
      <c r="H51" s="174">
        <v>250415</v>
      </c>
      <c r="I51" s="174">
        <v>157285</v>
      </c>
      <c r="J51" s="174">
        <v>93129</v>
      </c>
      <c r="K51" s="174">
        <v>1400</v>
      </c>
      <c r="L51" s="174">
        <v>14481</v>
      </c>
      <c r="M51" s="174">
        <v>42446</v>
      </c>
      <c r="N51" s="174">
        <v>83452</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-5551</v>
      </c>
      <c r="D52" s="174">
        <v>-26258</v>
      </c>
      <c r="E52" s="174">
        <v>-5886</v>
      </c>
      <c r="F52" s="174">
        <v>-35982</v>
      </c>
      <c r="G52" s="174">
        <v>-4322</v>
      </c>
      <c r="H52" s="174">
        <v>-105241</v>
      </c>
      <c r="I52" s="174">
        <v>-43544</v>
      </c>
      <c r="J52" s="174">
        <v>-61697</v>
      </c>
      <c r="K52" s="174">
        <v>-7153</v>
      </c>
      <c r="L52" s="174">
        <v>-29845</v>
      </c>
      <c r="M52" s="174">
        <v>-3998</v>
      </c>
      <c r="N52" s="174">
        <v>213134</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892</v>
      </c>
      <c r="D53" s="173">
        <v>-25962</v>
      </c>
      <c r="E53" s="173">
        <v>-4718</v>
      </c>
      <c r="F53" s="173">
        <v>-34482</v>
      </c>
      <c r="G53" s="173">
        <v>-3487</v>
      </c>
      <c r="H53" s="173">
        <v>-105061</v>
      </c>
      <c r="I53" s="173">
        <v>-43362</v>
      </c>
      <c r="J53" s="173">
        <v>-61699</v>
      </c>
      <c r="K53" s="173">
        <v>-7185</v>
      </c>
      <c r="L53" s="173">
        <v>-22041</v>
      </c>
      <c r="M53" s="173">
        <v>-3779</v>
      </c>
      <c r="N53" s="173">
        <v>207606</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6002</v>
      </c>
      <c r="D54" s="163" t="s">
        <v>8</v>
      </c>
      <c r="E54" s="163" t="s">
        <v>8</v>
      </c>
      <c r="F54" s="163" t="s">
        <v>8</v>
      </c>
      <c r="G54" s="163" t="s">
        <v>8</v>
      </c>
      <c r="H54" s="163" t="s">
        <v>8</v>
      </c>
      <c r="I54" s="163" t="s">
        <v>8</v>
      </c>
      <c r="J54" s="163" t="s">
        <v>8</v>
      </c>
      <c r="K54" s="163" t="s">
        <v>8</v>
      </c>
      <c r="L54" s="163" t="s">
        <v>8</v>
      </c>
      <c r="M54" s="163" t="s">
        <v>8</v>
      </c>
      <c r="N54" s="163">
        <v>6002</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6172</v>
      </c>
      <c r="D55" s="163" t="s">
        <v>8</v>
      </c>
      <c r="E55" s="163" t="s">
        <v>8</v>
      </c>
      <c r="F55" s="163" t="s">
        <v>8</v>
      </c>
      <c r="G55" s="163" t="s">
        <v>8</v>
      </c>
      <c r="H55" s="163" t="s">
        <v>8</v>
      </c>
      <c r="I55" s="163" t="s">
        <v>8</v>
      </c>
      <c r="J55" s="163" t="s">
        <v>8</v>
      </c>
      <c r="K55" s="163" t="s">
        <v>8</v>
      </c>
      <c r="L55" s="163" t="s">
        <v>8</v>
      </c>
      <c r="M55" s="163" t="s">
        <v>8</v>
      </c>
      <c r="N55" s="163">
        <v>6172</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365.74</v>
      </c>
      <c r="D57" s="170">
        <v>83.29</v>
      </c>
      <c r="E57" s="170">
        <v>51.02</v>
      </c>
      <c r="F57" s="170">
        <v>23.15</v>
      </c>
      <c r="G57" s="170">
        <v>17.96</v>
      </c>
      <c r="H57" s="170">
        <v>108.36</v>
      </c>
      <c r="I57" s="170">
        <v>69.92</v>
      </c>
      <c r="J57" s="170">
        <v>38.44</v>
      </c>
      <c r="K57" s="170">
        <v>21.16</v>
      </c>
      <c r="L57" s="170">
        <v>45.95</v>
      </c>
      <c r="M57" s="170">
        <v>14.85</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254.6</v>
      </c>
      <c r="D58" s="170">
        <v>30.14</v>
      </c>
      <c r="E58" s="170">
        <v>3.67</v>
      </c>
      <c r="F58" s="170">
        <v>111.89</v>
      </c>
      <c r="G58" s="170">
        <v>5.21</v>
      </c>
      <c r="H58" s="170">
        <v>81.31</v>
      </c>
      <c r="I58" s="170">
        <v>78.97</v>
      </c>
      <c r="J58" s="170">
        <v>2.34</v>
      </c>
      <c r="K58" s="170">
        <v>0.17</v>
      </c>
      <c r="L58" s="170">
        <v>20.48</v>
      </c>
      <c r="M58" s="170">
        <v>1.74</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905.4</v>
      </c>
      <c r="D59" s="170" t="s">
        <v>8</v>
      </c>
      <c r="E59" s="170" t="s">
        <v>8</v>
      </c>
      <c r="F59" s="170" t="s">
        <v>8</v>
      </c>
      <c r="G59" s="170" t="s">
        <v>8</v>
      </c>
      <c r="H59" s="170">
        <v>905.4</v>
      </c>
      <c r="I59" s="170">
        <v>722.26</v>
      </c>
      <c r="J59" s="170">
        <v>183.14</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3.59</v>
      </c>
      <c r="D60" s="170" t="s">
        <v>8</v>
      </c>
      <c r="E60" s="170" t="s">
        <v>8</v>
      </c>
      <c r="F60" s="170" t="s">
        <v>8</v>
      </c>
      <c r="G60" s="170" t="s">
        <v>8</v>
      </c>
      <c r="H60" s="170" t="s">
        <v>8</v>
      </c>
      <c r="I60" s="170" t="s">
        <v>8</v>
      </c>
      <c r="J60" s="170" t="s">
        <v>8</v>
      </c>
      <c r="K60" s="170" t="s">
        <v>8</v>
      </c>
      <c r="L60" s="170" t="s">
        <v>8</v>
      </c>
      <c r="M60" s="170" t="s">
        <v>8</v>
      </c>
      <c r="N60" s="170">
        <v>3.59</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896.84</v>
      </c>
      <c r="D61" s="170">
        <v>10.44</v>
      </c>
      <c r="E61" s="170">
        <v>12.56</v>
      </c>
      <c r="F61" s="170">
        <v>52.38</v>
      </c>
      <c r="G61" s="170">
        <v>3.3</v>
      </c>
      <c r="H61" s="170">
        <v>722.49</v>
      </c>
      <c r="I61" s="170">
        <v>45.69</v>
      </c>
      <c r="J61" s="170">
        <v>676.8</v>
      </c>
      <c r="K61" s="170">
        <v>17.68</v>
      </c>
      <c r="L61" s="170">
        <v>74.41</v>
      </c>
      <c r="M61" s="170">
        <v>3.59</v>
      </c>
      <c r="N61" s="170" t="s">
        <v>8</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808.83</v>
      </c>
      <c r="D62" s="170" t="s">
        <v>8</v>
      </c>
      <c r="E62" s="170" t="s">
        <v>8</v>
      </c>
      <c r="F62" s="170">
        <v>18.059999999999999</v>
      </c>
      <c r="G62" s="170">
        <v>0.36</v>
      </c>
      <c r="H62" s="170">
        <v>194.08</v>
      </c>
      <c r="I62" s="170">
        <v>0.45</v>
      </c>
      <c r="J62" s="170">
        <v>193.63</v>
      </c>
      <c r="K62" s="170" t="s">
        <v>8</v>
      </c>
      <c r="L62" s="170">
        <v>0.2</v>
      </c>
      <c r="M62" s="170" t="s">
        <v>8</v>
      </c>
      <c r="N62" s="170">
        <v>596.12</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1617.35</v>
      </c>
      <c r="D63" s="171">
        <v>123.87</v>
      </c>
      <c r="E63" s="171">
        <v>67.25</v>
      </c>
      <c r="F63" s="171">
        <v>169.35</v>
      </c>
      <c r="G63" s="171">
        <v>26.1</v>
      </c>
      <c r="H63" s="171">
        <v>1623.48</v>
      </c>
      <c r="I63" s="171">
        <v>916.39</v>
      </c>
      <c r="J63" s="171">
        <v>707.1</v>
      </c>
      <c r="K63" s="171">
        <v>39.01</v>
      </c>
      <c r="L63" s="171">
        <v>140.63</v>
      </c>
      <c r="M63" s="171">
        <v>20.170000000000002</v>
      </c>
      <c r="N63" s="171">
        <v>-592.53</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277.43</v>
      </c>
      <c r="D64" s="170">
        <v>2.96</v>
      </c>
      <c r="E64" s="170">
        <v>1.57</v>
      </c>
      <c r="F64" s="170">
        <v>34.24</v>
      </c>
      <c r="G64" s="170">
        <v>3.83</v>
      </c>
      <c r="H64" s="170">
        <v>0.02</v>
      </c>
      <c r="I64" s="170">
        <v>0.02</v>
      </c>
      <c r="J64" s="170" t="s">
        <v>8</v>
      </c>
      <c r="K64" s="170">
        <v>7.0000000000000007E-2</v>
      </c>
      <c r="L64" s="170">
        <v>42.71</v>
      </c>
      <c r="M64" s="170">
        <v>192.03</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67.45</v>
      </c>
      <c r="D65" s="170">
        <v>0.04</v>
      </c>
      <c r="E65" s="170">
        <v>0.01</v>
      </c>
      <c r="F65" s="170">
        <v>27.69</v>
      </c>
      <c r="G65" s="170">
        <v>0.32</v>
      </c>
      <c r="H65" s="170" t="s">
        <v>8</v>
      </c>
      <c r="I65" s="170" t="s">
        <v>8</v>
      </c>
      <c r="J65" s="170" t="s">
        <v>8</v>
      </c>
      <c r="K65" s="170" t="s">
        <v>8</v>
      </c>
      <c r="L65" s="170">
        <v>39.4</v>
      </c>
      <c r="M65" s="170" t="s">
        <v>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36.57</v>
      </c>
      <c r="D67" s="170" t="s">
        <v>8</v>
      </c>
      <c r="E67" s="170">
        <v>7.36</v>
      </c>
      <c r="F67" s="170">
        <v>7.98</v>
      </c>
      <c r="G67" s="170" t="s">
        <v>8</v>
      </c>
      <c r="H67" s="170">
        <v>1.53</v>
      </c>
      <c r="I67" s="170">
        <v>1.21</v>
      </c>
      <c r="J67" s="170">
        <v>0.32</v>
      </c>
      <c r="K67" s="170" t="s">
        <v>8</v>
      </c>
      <c r="L67" s="170">
        <v>19.7</v>
      </c>
      <c r="M67" s="170" t="s">
        <v>8</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0.51</v>
      </c>
      <c r="D68" s="170" t="s">
        <v>8</v>
      </c>
      <c r="E68" s="170" t="s">
        <v>8</v>
      </c>
      <c r="F68" s="170" t="s">
        <v>8</v>
      </c>
      <c r="G68" s="170" t="s">
        <v>8</v>
      </c>
      <c r="H68" s="170" t="s">
        <v>8</v>
      </c>
      <c r="I68" s="170" t="s">
        <v>8</v>
      </c>
      <c r="J68" s="170" t="s">
        <v>8</v>
      </c>
      <c r="K68" s="170" t="s">
        <v>8</v>
      </c>
      <c r="L68" s="170">
        <v>0.51</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313.49</v>
      </c>
      <c r="D69" s="171">
        <v>2.96</v>
      </c>
      <c r="E69" s="171">
        <v>8.93</v>
      </c>
      <c r="F69" s="171">
        <v>42.22</v>
      </c>
      <c r="G69" s="171">
        <v>3.83</v>
      </c>
      <c r="H69" s="171">
        <v>1.55</v>
      </c>
      <c r="I69" s="171">
        <v>1.23</v>
      </c>
      <c r="J69" s="171">
        <v>0.32</v>
      </c>
      <c r="K69" s="171">
        <v>7.0000000000000007E-2</v>
      </c>
      <c r="L69" s="171">
        <v>61.9</v>
      </c>
      <c r="M69" s="171">
        <v>192.03</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1930.84</v>
      </c>
      <c r="D70" s="171">
        <v>126.83</v>
      </c>
      <c r="E70" s="171">
        <v>76.180000000000007</v>
      </c>
      <c r="F70" s="171">
        <v>211.57</v>
      </c>
      <c r="G70" s="171">
        <v>29.93</v>
      </c>
      <c r="H70" s="171">
        <v>1625.04</v>
      </c>
      <c r="I70" s="171">
        <v>917.62</v>
      </c>
      <c r="J70" s="171">
        <v>707.42</v>
      </c>
      <c r="K70" s="171">
        <v>39.08</v>
      </c>
      <c r="L70" s="171">
        <v>202.53</v>
      </c>
      <c r="M70" s="171">
        <v>212.21</v>
      </c>
      <c r="N70" s="171">
        <v>-592.53</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218.55</v>
      </c>
      <c r="D75" s="170" t="s">
        <v>8</v>
      </c>
      <c r="E75" s="170" t="s">
        <v>8</v>
      </c>
      <c r="F75" s="170" t="s">
        <v>8</v>
      </c>
      <c r="G75" s="170" t="s">
        <v>8</v>
      </c>
      <c r="H75" s="170" t="s">
        <v>8</v>
      </c>
      <c r="I75" s="170" t="s">
        <v>8</v>
      </c>
      <c r="J75" s="170" t="s">
        <v>8</v>
      </c>
      <c r="K75" s="170" t="s">
        <v>8</v>
      </c>
      <c r="L75" s="170" t="s">
        <v>8</v>
      </c>
      <c r="M75" s="170" t="s">
        <v>8</v>
      </c>
      <c r="N75" s="170">
        <v>218.55</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134.84</v>
      </c>
      <c r="D76" s="170" t="s">
        <v>8</v>
      </c>
      <c r="E76" s="170" t="s">
        <v>8</v>
      </c>
      <c r="F76" s="170" t="s">
        <v>8</v>
      </c>
      <c r="G76" s="170" t="s">
        <v>8</v>
      </c>
      <c r="H76" s="170" t="s">
        <v>8</v>
      </c>
      <c r="I76" s="170" t="s">
        <v>8</v>
      </c>
      <c r="J76" s="170" t="s">
        <v>8</v>
      </c>
      <c r="K76" s="170" t="s">
        <v>8</v>
      </c>
      <c r="L76" s="170" t="s">
        <v>8</v>
      </c>
      <c r="M76" s="170" t="s">
        <v>8</v>
      </c>
      <c r="N76" s="170">
        <v>134.84</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733.79</v>
      </c>
      <c r="D77" s="170">
        <v>0.15</v>
      </c>
      <c r="E77" s="170">
        <v>1.58</v>
      </c>
      <c r="F77" s="170">
        <v>8.8000000000000007</v>
      </c>
      <c r="G77" s="170">
        <v>3.24</v>
      </c>
      <c r="H77" s="170">
        <v>694.64</v>
      </c>
      <c r="I77" s="170">
        <v>311.58</v>
      </c>
      <c r="J77" s="170">
        <v>383.05</v>
      </c>
      <c r="K77" s="170">
        <v>3.93</v>
      </c>
      <c r="L77" s="170">
        <v>20.14</v>
      </c>
      <c r="M77" s="170">
        <v>1.31</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113.73</v>
      </c>
      <c r="D78" s="170" t="s">
        <v>8</v>
      </c>
      <c r="E78" s="170">
        <v>0.02</v>
      </c>
      <c r="F78" s="170">
        <v>0.34</v>
      </c>
      <c r="G78" s="170">
        <v>0.41</v>
      </c>
      <c r="H78" s="170">
        <v>112.95</v>
      </c>
      <c r="I78" s="170">
        <v>112.93</v>
      </c>
      <c r="J78" s="170">
        <v>0.02</v>
      </c>
      <c r="K78" s="170" t="s">
        <v>8</v>
      </c>
      <c r="L78" s="170" t="s">
        <v>8</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50.21</v>
      </c>
      <c r="D79" s="170">
        <v>0.1</v>
      </c>
      <c r="E79" s="170">
        <v>21.27</v>
      </c>
      <c r="F79" s="170">
        <v>0.47</v>
      </c>
      <c r="G79" s="170">
        <v>5.67</v>
      </c>
      <c r="H79" s="170">
        <v>1.46</v>
      </c>
      <c r="I79" s="170">
        <v>0.01</v>
      </c>
      <c r="J79" s="170">
        <v>1.44</v>
      </c>
      <c r="K79" s="170">
        <v>1.62</v>
      </c>
      <c r="L79" s="170">
        <v>18.95</v>
      </c>
      <c r="M79" s="170">
        <v>0.67</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1179.1300000000001</v>
      </c>
      <c r="D80" s="170">
        <v>5</v>
      </c>
      <c r="E80" s="170">
        <v>22.82</v>
      </c>
      <c r="F80" s="170">
        <v>20.239999999999998</v>
      </c>
      <c r="G80" s="170">
        <v>1.2</v>
      </c>
      <c r="H80" s="170">
        <v>528.49</v>
      </c>
      <c r="I80" s="170">
        <v>294.18</v>
      </c>
      <c r="J80" s="170">
        <v>234.31</v>
      </c>
      <c r="K80" s="170">
        <v>0.63</v>
      </c>
      <c r="L80" s="170">
        <v>1.03</v>
      </c>
      <c r="M80" s="170">
        <v>0.93</v>
      </c>
      <c r="N80" s="170">
        <v>598.77</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808.83</v>
      </c>
      <c r="D81" s="170" t="s">
        <v>8</v>
      </c>
      <c r="E81" s="170" t="s">
        <v>8</v>
      </c>
      <c r="F81" s="170">
        <v>18.059999999999999</v>
      </c>
      <c r="G81" s="170">
        <v>0.36</v>
      </c>
      <c r="H81" s="170">
        <v>194.08</v>
      </c>
      <c r="I81" s="170">
        <v>0.45</v>
      </c>
      <c r="J81" s="170">
        <v>193.63</v>
      </c>
      <c r="K81" s="170" t="s">
        <v>8</v>
      </c>
      <c r="L81" s="170">
        <v>0.2</v>
      </c>
      <c r="M81" s="170" t="s">
        <v>8</v>
      </c>
      <c r="N81" s="170">
        <v>596.12</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1621.42</v>
      </c>
      <c r="D82" s="171">
        <v>5.25</v>
      </c>
      <c r="E82" s="171">
        <v>45.69</v>
      </c>
      <c r="F82" s="171">
        <v>11.8</v>
      </c>
      <c r="G82" s="171">
        <v>10.17</v>
      </c>
      <c r="H82" s="171">
        <v>1143.45</v>
      </c>
      <c r="I82" s="171">
        <v>718.26</v>
      </c>
      <c r="J82" s="171">
        <v>425.19</v>
      </c>
      <c r="K82" s="171">
        <v>6.18</v>
      </c>
      <c r="L82" s="171">
        <v>39.92</v>
      </c>
      <c r="M82" s="171">
        <v>2.91</v>
      </c>
      <c r="N82" s="171">
        <v>356.05</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143.30000000000001</v>
      </c>
      <c r="D83" s="170" t="s">
        <v>8</v>
      </c>
      <c r="E83" s="170">
        <v>3.57</v>
      </c>
      <c r="F83" s="170">
        <v>35.369999999999997</v>
      </c>
      <c r="G83" s="170" t="s">
        <v>8</v>
      </c>
      <c r="H83" s="170">
        <v>0.32</v>
      </c>
      <c r="I83" s="170" t="s">
        <v>8</v>
      </c>
      <c r="J83" s="170">
        <v>0.32</v>
      </c>
      <c r="K83" s="170">
        <v>0.21</v>
      </c>
      <c r="L83" s="170">
        <v>21.39</v>
      </c>
      <c r="M83" s="170">
        <v>57.17</v>
      </c>
      <c r="N83" s="170">
        <v>25.26</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141.27000000000001</v>
      </c>
      <c r="D85" s="170">
        <v>1.61</v>
      </c>
      <c r="E85" s="170">
        <v>0.02</v>
      </c>
      <c r="F85" s="170" t="s">
        <v>8</v>
      </c>
      <c r="G85" s="170">
        <v>0.01</v>
      </c>
      <c r="H85" s="170">
        <v>0.4</v>
      </c>
      <c r="I85" s="170">
        <v>0.39</v>
      </c>
      <c r="J85" s="170">
        <v>0.01</v>
      </c>
      <c r="K85" s="170" t="s">
        <v>8</v>
      </c>
      <c r="L85" s="170">
        <v>5.36</v>
      </c>
      <c r="M85" s="170">
        <v>133.86000000000001</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0.51</v>
      </c>
      <c r="D86" s="170" t="s">
        <v>8</v>
      </c>
      <c r="E86" s="170" t="s">
        <v>8</v>
      </c>
      <c r="F86" s="170" t="s">
        <v>8</v>
      </c>
      <c r="G86" s="170" t="s">
        <v>8</v>
      </c>
      <c r="H86" s="170" t="s">
        <v>8</v>
      </c>
      <c r="I86" s="170" t="s">
        <v>8</v>
      </c>
      <c r="J86" s="170" t="s">
        <v>8</v>
      </c>
      <c r="K86" s="170" t="s">
        <v>8</v>
      </c>
      <c r="L86" s="170">
        <v>0.51</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284.05</v>
      </c>
      <c r="D87" s="171">
        <v>1.61</v>
      </c>
      <c r="E87" s="171">
        <v>3.59</v>
      </c>
      <c r="F87" s="171">
        <v>35.369999999999997</v>
      </c>
      <c r="G87" s="171">
        <v>0.01</v>
      </c>
      <c r="H87" s="171">
        <v>0.73</v>
      </c>
      <c r="I87" s="171">
        <v>0.39</v>
      </c>
      <c r="J87" s="171">
        <v>0.33</v>
      </c>
      <c r="K87" s="171">
        <v>0.21</v>
      </c>
      <c r="L87" s="171">
        <v>26.24</v>
      </c>
      <c r="M87" s="171">
        <v>191.03</v>
      </c>
      <c r="N87" s="171">
        <v>25.26</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1905.48</v>
      </c>
      <c r="D88" s="171">
        <v>6.86</v>
      </c>
      <c r="E88" s="171">
        <v>49.29</v>
      </c>
      <c r="F88" s="171">
        <v>47.17</v>
      </c>
      <c r="G88" s="171">
        <v>10.18</v>
      </c>
      <c r="H88" s="171">
        <v>1144.18</v>
      </c>
      <c r="I88" s="171">
        <v>718.66</v>
      </c>
      <c r="J88" s="171">
        <v>425.52</v>
      </c>
      <c r="K88" s="171">
        <v>6.39</v>
      </c>
      <c r="L88" s="171">
        <v>66.16</v>
      </c>
      <c r="M88" s="171">
        <v>193.94</v>
      </c>
      <c r="N88" s="171">
        <v>381.3</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-25.36</v>
      </c>
      <c r="D89" s="171">
        <v>-119.97</v>
      </c>
      <c r="E89" s="171">
        <v>-26.89</v>
      </c>
      <c r="F89" s="171">
        <v>-164.4</v>
      </c>
      <c r="G89" s="171">
        <v>-19.75</v>
      </c>
      <c r="H89" s="171">
        <v>-480.86</v>
      </c>
      <c r="I89" s="171">
        <v>-198.96</v>
      </c>
      <c r="J89" s="171">
        <v>-281.89999999999998</v>
      </c>
      <c r="K89" s="171">
        <v>-32.68</v>
      </c>
      <c r="L89" s="171">
        <v>-136.37</v>
      </c>
      <c r="M89" s="171">
        <v>-18.27</v>
      </c>
      <c r="N89" s="171">
        <v>973.84</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4.07</v>
      </c>
      <c r="D90" s="172">
        <v>-118.62</v>
      </c>
      <c r="E90" s="172">
        <v>-21.56</v>
      </c>
      <c r="F90" s="172">
        <v>-157.55000000000001</v>
      </c>
      <c r="G90" s="172">
        <v>-15.93</v>
      </c>
      <c r="H90" s="172">
        <v>-480.04</v>
      </c>
      <c r="I90" s="172">
        <v>-198.12</v>
      </c>
      <c r="J90" s="172">
        <v>-281.91000000000003</v>
      </c>
      <c r="K90" s="172">
        <v>-32.83</v>
      </c>
      <c r="L90" s="172">
        <v>-100.71</v>
      </c>
      <c r="M90" s="172">
        <v>-17.27</v>
      </c>
      <c r="N90" s="172">
        <v>948.58</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27.42</v>
      </c>
      <c r="D91" s="170" t="s">
        <v>8</v>
      </c>
      <c r="E91" s="170" t="s">
        <v>8</v>
      </c>
      <c r="F91" s="170" t="s">
        <v>8</v>
      </c>
      <c r="G91" s="170" t="s">
        <v>8</v>
      </c>
      <c r="H91" s="170" t="s">
        <v>8</v>
      </c>
      <c r="I91" s="170" t="s">
        <v>8</v>
      </c>
      <c r="J91" s="170" t="s">
        <v>8</v>
      </c>
      <c r="K91" s="170" t="s">
        <v>8</v>
      </c>
      <c r="L91" s="170" t="s">
        <v>8</v>
      </c>
      <c r="M91" s="170" t="s">
        <v>8</v>
      </c>
      <c r="N91" s="170">
        <v>27.42</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28.2</v>
      </c>
      <c r="D92" s="170" t="s">
        <v>8</v>
      </c>
      <c r="E92" s="170" t="s">
        <v>8</v>
      </c>
      <c r="F92" s="170" t="s">
        <v>8</v>
      </c>
      <c r="G92" s="170" t="s">
        <v>8</v>
      </c>
      <c r="H92" s="170" t="s">
        <v>8</v>
      </c>
      <c r="I92" s="170" t="s">
        <v>8</v>
      </c>
      <c r="J92" s="170" t="s">
        <v>8</v>
      </c>
      <c r="K92" s="170" t="s">
        <v>8</v>
      </c>
      <c r="L92" s="170" t="s">
        <v>8</v>
      </c>
      <c r="M92" s="170" t="s">
        <v>8</v>
      </c>
      <c r="N92" s="170">
        <v>28.2</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25"/>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614</v>
      </c>
      <c r="B2" s="230"/>
      <c r="C2" s="231" t="s">
        <v>64</v>
      </c>
      <c r="D2" s="231"/>
      <c r="E2" s="231"/>
      <c r="F2" s="231"/>
      <c r="G2" s="232"/>
      <c r="H2" s="233" t="s">
        <v>64</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75906</v>
      </c>
      <c r="D20" s="163">
        <v>20398</v>
      </c>
      <c r="E20" s="163">
        <v>13183</v>
      </c>
      <c r="F20" s="163">
        <v>2973</v>
      </c>
      <c r="G20" s="163">
        <v>3771</v>
      </c>
      <c r="H20" s="163">
        <v>17954</v>
      </c>
      <c r="I20" s="163">
        <v>9175</v>
      </c>
      <c r="J20" s="163">
        <v>8779</v>
      </c>
      <c r="K20" s="163">
        <v>5070</v>
      </c>
      <c r="L20" s="163">
        <v>8249</v>
      </c>
      <c r="M20" s="163">
        <v>4309</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53478</v>
      </c>
      <c r="D21" s="163">
        <v>6745</v>
      </c>
      <c r="E21" s="163">
        <v>2443</v>
      </c>
      <c r="F21" s="163">
        <v>22843</v>
      </c>
      <c r="G21" s="163">
        <v>786</v>
      </c>
      <c r="H21" s="163">
        <v>16576</v>
      </c>
      <c r="I21" s="163">
        <v>16494</v>
      </c>
      <c r="J21" s="163">
        <v>82</v>
      </c>
      <c r="K21" s="163">
        <v>117</v>
      </c>
      <c r="L21" s="163">
        <v>3840</v>
      </c>
      <c r="M21" s="163">
        <v>129</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366180</v>
      </c>
      <c r="D22" s="163" t="s">
        <v>8</v>
      </c>
      <c r="E22" s="163" t="s">
        <v>8</v>
      </c>
      <c r="F22" s="163" t="s">
        <v>8</v>
      </c>
      <c r="G22" s="163" t="s">
        <v>8</v>
      </c>
      <c r="H22" s="163">
        <v>366180</v>
      </c>
      <c r="I22" s="163">
        <v>310352</v>
      </c>
      <c r="J22" s="163">
        <v>55828</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596</v>
      </c>
      <c r="D23" s="163">
        <v>1</v>
      </c>
      <c r="E23" s="163" t="s">
        <v>8</v>
      </c>
      <c r="F23" s="163" t="s">
        <v>8</v>
      </c>
      <c r="G23" s="163" t="s">
        <v>8</v>
      </c>
      <c r="H23" s="163">
        <v>1</v>
      </c>
      <c r="I23" s="163" t="s">
        <v>8</v>
      </c>
      <c r="J23" s="163">
        <v>1</v>
      </c>
      <c r="K23" s="163" t="s">
        <v>8</v>
      </c>
      <c r="L23" s="163" t="s">
        <v>8</v>
      </c>
      <c r="M23" s="163" t="s">
        <v>8</v>
      </c>
      <c r="N23" s="163">
        <v>594</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182651</v>
      </c>
      <c r="D24" s="163">
        <v>3592</v>
      </c>
      <c r="E24" s="163">
        <v>2597</v>
      </c>
      <c r="F24" s="163">
        <v>11654</v>
      </c>
      <c r="G24" s="163">
        <v>776</v>
      </c>
      <c r="H24" s="163">
        <v>141178</v>
      </c>
      <c r="I24" s="163">
        <v>6916</v>
      </c>
      <c r="J24" s="163">
        <v>134262</v>
      </c>
      <c r="K24" s="163">
        <v>4107</v>
      </c>
      <c r="L24" s="163">
        <v>17897</v>
      </c>
      <c r="M24" s="163">
        <v>851</v>
      </c>
      <c r="N24" s="163" t="s">
        <v>8</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160914</v>
      </c>
      <c r="D25" s="163">
        <v>27</v>
      </c>
      <c r="E25" s="163" t="s">
        <v>8</v>
      </c>
      <c r="F25" s="163">
        <v>810</v>
      </c>
      <c r="G25" s="163" t="s">
        <v>8</v>
      </c>
      <c r="H25" s="163">
        <v>35380</v>
      </c>
      <c r="I25" s="163" t="s">
        <v>8</v>
      </c>
      <c r="J25" s="163">
        <v>35380</v>
      </c>
      <c r="K25" s="163" t="s">
        <v>8</v>
      </c>
      <c r="L25" s="163">
        <v>1545</v>
      </c>
      <c r="M25" s="163">
        <v>30</v>
      </c>
      <c r="N25" s="163">
        <v>123122</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517898</v>
      </c>
      <c r="D26" s="174">
        <v>30708</v>
      </c>
      <c r="E26" s="174">
        <v>18224</v>
      </c>
      <c r="F26" s="174">
        <v>36660</v>
      </c>
      <c r="G26" s="174">
        <v>5333</v>
      </c>
      <c r="H26" s="174">
        <v>506509</v>
      </c>
      <c r="I26" s="174">
        <v>342938</v>
      </c>
      <c r="J26" s="174">
        <v>163572</v>
      </c>
      <c r="K26" s="174">
        <v>9293</v>
      </c>
      <c r="L26" s="174">
        <v>28440</v>
      </c>
      <c r="M26" s="174">
        <v>5258</v>
      </c>
      <c r="N26" s="174">
        <v>-122527</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13398</v>
      </c>
      <c r="D27" s="163">
        <v>5112</v>
      </c>
      <c r="E27" s="163">
        <v>2205</v>
      </c>
      <c r="F27" s="163">
        <v>3635</v>
      </c>
      <c r="G27" s="163">
        <v>11</v>
      </c>
      <c r="H27" s="163" t="s">
        <v>8</v>
      </c>
      <c r="I27" s="163" t="s">
        <v>8</v>
      </c>
      <c r="J27" s="163" t="s">
        <v>8</v>
      </c>
      <c r="K27" s="163" t="s">
        <v>8</v>
      </c>
      <c r="L27" s="163">
        <v>1522</v>
      </c>
      <c r="M27" s="163">
        <v>913</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7452</v>
      </c>
      <c r="D28" s="163">
        <v>4211</v>
      </c>
      <c r="E28" s="163" t="s">
        <v>8</v>
      </c>
      <c r="F28" s="163">
        <v>1281</v>
      </c>
      <c r="G28" s="163" t="s">
        <v>8</v>
      </c>
      <c r="H28" s="163" t="s">
        <v>8</v>
      </c>
      <c r="I28" s="163" t="s">
        <v>8</v>
      </c>
      <c r="J28" s="163" t="s">
        <v>8</v>
      </c>
      <c r="K28" s="163" t="s">
        <v>8</v>
      </c>
      <c r="L28" s="163">
        <v>1509</v>
      </c>
      <c r="M28" s="163">
        <v>451</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6980</v>
      </c>
      <c r="D30" s="163">
        <v>11</v>
      </c>
      <c r="E30" s="163">
        <v>835</v>
      </c>
      <c r="F30" s="163" t="s">
        <v>8</v>
      </c>
      <c r="G30" s="163" t="s">
        <v>8</v>
      </c>
      <c r="H30" s="163">
        <v>85</v>
      </c>
      <c r="I30" s="163" t="s">
        <v>8</v>
      </c>
      <c r="J30" s="163">
        <v>85</v>
      </c>
      <c r="K30" s="163">
        <v>67</v>
      </c>
      <c r="L30" s="163">
        <v>1505</v>
      </c>
      <c r="M30" s="163">
        <v>4476</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6</v>
      </c>
      <c r="D31" s="163" t="s">
        <v>8</v>
      </c>
      <c r="E31" s="163" t="s">
        <v>8</v>
      </c>
      <c r="F31" s="163" t="s">
        <v>8</v>
      </c>
      <c r="G31" s="163" t="s">
        <v>8</v>
      </c>
      <c r="H31" s="163" t="s">
        <v>8</v>
      </c>
      <c r="I31" s="163" t="s">
        <v>8</v>
      </c>
      <c r="J31" s="163" t="s">
        <v>8</v>
      </c>
      <c r="K31" s="163" t="s">
        <v>8</v>
      </c>
      <c r="L31" s="163" t="s">
        <v>8</v>
      </c>
      <c r="M31" s="163">
        <v>6</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20372</v>
      </c>
      <c r="D32" s="174">
        <v>5123</v>
      </c>
      <c r="E32" s="174">
        <v>3041</v>
      </c>
      <c r="F32" s="174">
        <v>3635</v>
      </c>
      <c r="G32" s="174">
        <v>11</v>
      </c>
      <c r="H32" s="174">
        <v>85</v>
      </c>
      <c r="I32" s="174" t="s">
        <v>8</v>
      </c>
      <c r="J32" s="174">
        <v>85</v>
      </c>
      <c r="K32" s="174">
        <v>67</v>
      </c>
      <c r="L32" s="174">
        <v>3028</v>
      </c>
      <c r="M32" s="174">
        <v>5383</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538270</v>
      </c>
      <c r="D33" s="174">
        <v>35831</v>
      </c>
      <c r="E33" s="174">
        <v>21264</v>
      </c>
      <c r="F33" s="174">
        <v>40295</v>
      </c>
      <c r="G33" s="174">
        <v>5343</v>
      </c>
      <c r="H33" s="174">
        <v>506594</v>
      </c>
      <c r="I33" s="174">
        <v>342938</v>
      </c>
      <c r="J33" s="174">
        <v>163657</v>
      </c>
      <c r="K33" s="174">
        <v>9361</v>
      </c>
      <c r="L33" s="174">
        <v>31468</v>
      </c>
      <c r="M33" s="174">
        <v>10641</v>
      </c>
      <c r="N33" s="174">
        <v>-122527</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54836</v>
      </c>
      <c r="D38" s="163" t="s">
        <v>8</v>
      </c>
      <c r="E38" s="163" t="s">
        <v>8</v>
      </c>
      <c r="F38" s="163" t="s">
        <v>8</v>
      </c>
      <c r="G38" s="163" t="s">
        <v>8</v>
      </c>
      <c r="H38" s="163" t="s">
        <v>8</v>
      </c>
      <c r="I38" s="163" t="s">
        <v>8</v>
      </c>
      <c r="J38" s="163" t="s">
        <v>8</v>
      </c>
      <c r="K38" s="163" t="s">
        <v>8</v>
      </c>
      <c r="L38" s="163" t="s">
        <v>8</v>
      </c>
      <c r="M38" s="163" t="s">
        <v>8</v>
      </c>
      <c r="N38" s="163">
        <v>54836</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32507</v>
      </c>
      <c r="D39" s="163" t="s">
        <v>8</v>
      </c>
      <c r="E39" s="163" t="s">
        <v>8</v>
      </c>
      <c r="F39" s="163" t="s">
        <v>8</v>
      </c>
      <c r="G39" s="163" t="s">
        <v>8</v>
      </c>
      <c r="H39" s="163" t="s">
        <v>8</v>
      </c>
      <c r="I39" s="163" t="s">
        <v>8</v>
      </c>
      <c r="J39" s="163" t="s">
        <v>8</v>
      </c>
      <c r="K39" s="163" t="s">
        <v>8</v>
      </c>
      <c r="L39" s="163" t="s">
        <v>8</v>
      </c>
      <c r="M39" s="163" t="s">
        <v>8</v>
      </c>
      <c r="N39" s="163">
        <v>32507</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82996</v>
      </c>
      <c r="D40" s="163" t="s">
        <v>8</v>
      </c>
      <c r="E40" s="163">
        <v>191</v>
      </c>
      <c r="F40" s="163">
        <v>288</v>
      </c>
      <c r="G40" s="163">
        <v>618</v>
      </c>
      <c r="H40" s="163">
        <v>72852</v>
      </c>
      <c r="I40" s="163">
        <v>841</v>
      </c>
      <c r="J40" s="163">
        <v>72011</v>
      </c>
      <c r="K40" s="163">
        <v>1012</v>
      </c>
      <c r="L40" s="163">
        <v>7805</v>
      </c>
      <c r="M40" s="163">
        <v>230</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129227</v>
      </c>
      <c r="D41" s="163" t="s">
        <v>8</v>
      </c>
      <c r="E41" s="163" t="s">
        <v>8</v>
      </c>
      <c r="F41" s="163">
        <v>315</v>
      </c>
      <c r="G41" s="163">
        <v>1115</v>
      </c>
      <c r="H41" s="163">
        <v>127203</v>
      </c>
      <c r="I41" s="163">
        <v>127046</v>
      </c>
      <c r="J41" s="163">
        <v>157</v>
      </c>
      <c r="K41" s="163" t="s">
        <v>8</v>
      </c>
      <c r="L41" s="163" t="s">
        <v>8</v>
      </c>
      <c r="M41" s="163">
        <v>594</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6631</v>
      </c>
      <c r="D42" s="163">
        <v>116</v>
      </c>
      <c r="E42" s="163">
        <v>2262</v>
      </c>
      <c r="F42" s="163">
        <v>21</v>
      </c>
      <c r="G42" s="163" t="s">
        <v>8</v>
      </c>
      <c r="H42" s="163">
        <v>13</v>
      </c>
      <c r="I42" s="163">
        <v>12</v>
      </c>
      <c r="J42" s="163">
        <v>1</v>
      </c>
      <c r="K42" s="163">
        <v>340</v>
      </c>
      <c r="L42" s="163">
        <v>3672</v>
      </c>
      <c r="M42" s="163">
        <v>207</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350635</v>
      </c>
      <c r="D43" s="163">
        <v>2133</v>
      </c>
      <c r="E43" s="163">
        <v>9403</v>
      </c>
      <c r="F43" s="163">
        <v>1307</v>
      </c>
      <c r="G43" s="163">
        <v>774</v>
      </c>
      <c r="H43" s="163">
        <v>210720</v>
      </c>
      <c r="I43" s="163">
        <v>168502</v>
      </c>
      <c r="J43" s="163">
        <v>42218</v>
      </c>
      <c r="K43" s="163">
        <v>212</v>
      </c>
      <c r="L43" s="163">
        <v>1686</v>
      </c>
      <c r="M43" s="163">
        <v>320</v>
      </c>
      <c r="N43" s="163">
        <v>124080</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160914</v>
      </c>
      <c r="D44" s="163">
        <v>27</v>
      </c>
      <c r="E44" s="163" t="s">
        <v>8</v>
      </c>
      <c r="F44" s="163">
        <v>810</v>
      </c>
      <c r="G44" s="163" t="s">
        <v>8</v>
      </c>
      <c r="H44" s="163">
        <v>35380</v>
      </c>
      <c r="I44" s="163" t="s">
        <v>8</v>
      </c>
      <c r="J44" s="163">
        <v>35380</v>
      </c>
      <c r="K44" s="163" t="s">
        <v>8</v>
      </c>
      <c r="L44" s="163">
        <v>1545</v>
      </c>
      <c r="M44" s="163">
        <v>30</v>
      </c>
      <c r="N44" s="163">
        <v>123122</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495917</v>
      </c>
      <c r="D45" s="174">
        <v>2222</v>
      </c>
      <c r="E45" s="174">
        <v>11856</v>
      </c>
      <c r="F45" s="174">
        <v>1122</v>
      </c>
      <c r="G45" s="174">
        <v>2507</v>
      </c>
      <c r="H45" s="174">
        <v>375408</v>
      </c>
      <c r="I45" s="174">
        <v>296401</v>
      </c>
      <c r="J45" s="174">
        <v>79007</v>
      </c>
      <c r="K45" s="174">
        <v>1564</v>
      </c>
      <c r="L45" s="174">
        <v>11618</v>
      </c>
      <c r="M45" s="174">
        <v>1320</v>
      </c>
      <c r="N45" s="174">
        <v>88302</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15931</v>
      </c>
      <c r="D46" s="163">
        <v>139</v>
      </c>
      <c r="E46" s="163">
        <v>1406</v>
      </c>
      <c r="F46" s="163">
        <v>2659</v>
      </c>
      <c r="G46" s="163" t="s">
        <v>8</v>
      </c>
      <c r="H46" s="163">
        <v>154</v>
      </c>
      <c r="I46" s="163" t="s">
        <v>8</v>
      </c>
      <c r="J46" s="163">
        <v>154</v>
      </c>
      <c r="K46" s="163" t="s">
        <v>8</v>
      </c>
      <c r="L46" s="163">
        <v>4105</v>
      </c>
      <c r="M46" s="163">
        <v>1722</v>
      </c>
      <c r="N46" s="163">
        <v>5745</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3908</v>
      </c>
      <c r="D48" s="163">
        <v>4</v>
      </c>
      <c r="E48" s="163" t="s">
        <v>8</v>
      </c>
      <c r="F48" s="163" t="s">
        <v>8</v>
      </c>
      <c r="G48" s="163">
        <v>1</v>
      </c>
      <c r="H48" s="163">
        <v>5</v>
      </c>
      <c r="I48" s="163">
        <v>5</v>
      </c>
      <c r="J48" s="163" t="s">
        <v>8</v>
      </c>
      <c r="K48" s="163" t="s">
        <v>8</v>
      </c>
      <c r="L48" s="163" t="s">
        <v>8</v>
      </c>
      <c r="M48" s="163">
        <v>3843</v>
      </c>
      <c r="N48" s="163">
        <v>56</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6</v>
      </c>
      <c r="D49" s="163" t="s">
        <v>8</v>
      </c>
      <c r="E49" s="163" t="s">
        <v>8</v>
      </c>
      <c r="F49" s="163" t="s">
        <v>8</v>
      </c>
      <c r="G49" s="163" t="s">
        <v>8</v>
      </c>
      <c r="H49" s="163" t="s">
        <v>8</v>
      </c>
      <c r="I49" s="163" t="s">
        <v>8</v>
      </c>
      <c r="J49" s="163" t="s">
        <v>8</v>
      </c>
      <c r="K49" s="163" t="s">
        <v>8</v>
      </c>
      <c r="L49" s="163" t="s">
        <v>8</v>
      </c>
      <c r="M49" s="163">
        <v>6</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19833</v>
      </c>
      <c r="D50" s="174">
        <v>143</v>
      </c>
      <c r="E50" s="174">
        <v>1406</v>
      </c>
      <c r="F50" s="174">
        <v>2659</v>
      </c>
      <c r="G50" s="174">
        <v>1</v>
      </c>
      <c r="H50" s="174">
        <v>159</v>
      </c>
      <c r="I50" s="174">
        <v>5</v>
      </c>
      <c r="J50" s="174">
        <v>154</v>
      </c>
      <c r="K50" s="174" t="s">
        <v>8</v>
      </c>
      <c r="L50" s="174">
        <v>4105</v>
      </c>
      <c r="M50" s="174">
        <v>5558</v>
      </c>
      <c r="N50" s="174">
        <v>5801</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515751</v>
      </c>
      <c r="D51" s="174">
        <v>2365</v>
      </c>
      <c r="E51" s="174">
        <v>13262</v>
      </c>
      <c r="F51" s="174">
        <v>3781</v>
      </c>
      <c r="G51" s="174">
        <v>2508</v>
      </c>
      <c r="H51" s="174">
        <v>375567</v>
      </c>
      <c r="I51" s="174">
        <v>296406</v>
      </c>
      <c r="J51" s="174">
        <v>79161</v>
      </c>
      <c r="K51" s="174">
        <v>1564</v>
      </c>
      <c r="L51" s="174">
        <v>15723</v>
      </c>
      <c r="M51" s="174">
        <v>6878</v>
      </c>
      <c r="N51" s="174">
        <v>94103</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-22519</v>
      </c>
      <c r="D52" s="174">
        <v>-33466</v>
      </c>
      <c r="E52" s="174">
        <v>-8003</v>
      </c>
      <c r="F52" s="174">
        <v>-36514</v>
      </c>
      <c r="G52" s="174">
        <v>-2835</v>
      </c>
      <c r="H52" s="174">
        <v>-131027</v>
      </c>
      <c r="I52" s="174">
        <v>-46532</v>
      </c>
      <c r="J52" s="174">
        <v>-84496</v>
      </c>
      <c r="K52" s="174">
        <v>-7796</v>
      </c>
      <c r="L52" s="174">
        <v>-15745</v>
      </c>
      <c r="M52" s="174">
        <v>-3763</v>
      </c>
      <c r="N52" s="174">
        <v>216630</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-21981</v>
      </c>
      <c r="D53" s="173">
        <v>-28486</v>
      </c>
      <c r="E53" s="173">
        <v>-6368</v>
      </c>
      <c r="F53" s="173">
        <v>-35538</v>
      </c>
      <c r="G53" s="173">
        <v>-2826</v>
      </c>
      <c r="H53" s="173">
        <v>-131101</v>
      </c>
      <c r="I53" s="173">
        <v>-46537</v>
      </c>
      <c r="J53" s="173">
        <v>-84565</v>
      </c>
      <c r="K53" s="173">
        <v>-7729</v>
      </c>
      <c r="L53" s="173">
        <v>-16822</v>
      </c>
      <c r="M53" s="173">
        <v>-3938</v>
      </c>
      <c r="N53" s="173">
        <v>210829</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t="s">
        <v>8</v>
      </c>
      <c r="D54" s="163" t="s">
        <v>8</v>
      </c>
      <c r="E54" s="163" t="s">
        <v>8</v>
      </c>
      <c r="F54" s="163" t="s">
        <v>8</v>
      </c>
      <c r="G54" s="163" t="s">
        <v>8</v>
      </c>
      <c r="H54" s="163" t="s">
        <v>8</v>
      </c>
      <c r="I54" s="163" t="s">
        <v>8</v>
      </c>
      <c r="J54" s="163" t="s">
        <v>8</v>
      </c>
      <c r="K54" s="163" t="s">
        <v>8</v>
      </c>
      <c r="L54" s="163" t="s">
        <v>8</v>
      </c>
      <c r="M54" s="163" t="s">
        <v>8</v>
      </c>
      <c r="N54" s="163" t="s">
        <v>8</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3634</v>
      </c>
      <c r="D55" s="163" t="s">
        <v>8</v>
      </c>
      <c r="E55" s="163" t="s">
        <v>8</v>
      </c>
      <c r="F55" s="163" t="s">
        <v>8</v>
      </c>
      <c r="G55" s="163" t="s">
        <v>8</v>
      </c>
      <c r="H55" s="163" t="s">
        <v>8</v>
      </c>
      <c r="I55" s="163" t="s">
        <v>8</v>
      </c>
      <c r="J55" s="163" t="s">
        <v>8</v>
      </c>
      <c r="K55" s="163" t="s">
        <v>8</v>
      </c>
      <c r="L55" s="163" t="s">
        <v>8</v>
      </c>
      <c r="M55" s="163" t="s">
        <v>8</v>
      </c>
      <c r="N55" s="163">
        <v>3634</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351.46</v>
      </c>
      <c r="D57" s="170">
        <v>94.45</v>
      </c>
      <c r="E57" s="170">
        <v>61.04</v>
      </c>
      <c r="F57" s="170">
        <v>13.77</v>
      </c>
      <c r="G57" s="170">
        <v>17.46</v>
      </c>
      <c r="H57" s="170">
        <v>83.13</v>
      </c>
      <c r="I57" s="170">
        <v>42.48</v>
      </c>
      <c r="J57" s="170">
        <v>40.65</v>
      </c>
      <c r="K57" s="170">
        <v>23.47</v>
      </c>
      <c r="L57" s="170">
        <v>38.19</v>
      </c>
      <c r="M57" s="170">
        <v>19.95</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247.62</v>
      </c>
      <c r="D58" s="170">
        <v>31.23</v>
      </c>
      <c r="E58" s="170">
        <v>11.31</v>
      </c>
      <c r="F58" s="170">
        <v>105.77</v>
      </c>
      <c r="G58" s="170">
        <v>3.64</v>
      </c>
      <c r="H58" s="170">
        <v>76.75</v>
      </c>
      <c r="I58" s="170">
        <v>76.37</v>
      </c>
      <c r="J58" s="170">
        <v>0.38</v>
      </c>
      <c r="K58" s="170">
        <v>0.54</v>
      </c>
      <c r="L58" s="170">
        <v>17.78</v>
      </c>
      <c r="M58" s="170">
        <v>0.6</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1695.5</v>
      </c>
      <c r="D59" s="170" t="s">
        <v>8</v>
      </c>
      <c r="E59" s="170" t="s">
        <v>8</v>
      </c>
      <c r="F59" s="170" t="s">
        <v>8</v>
      </c>
      <c r="G59" s="170" t="s">
        <v>8</v>
      </c>
      <c r="H59" s="170">
        <v>1695.5</v>
      </c>
      <c r="I59" s="170">
        <v>1437</v>
      </c>
      <c r="J59" s="170">
        <v>258.49</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2.76</v>
      </c>
      <c r="D60" s="170" t="s">
        <v>8</v>
      </c>
      <c r="E60" s="170" t="s">
        <v>8</v>
      </c>
      <c r="F60" s="170" t="s">
        <v>8</v>
      </c>
      <c r="G60" s="170" t="s">
        <v>8</v>
      </c>
      <c r="H60" s="170">
        <v>0.01</v>
      </c>
      <c r="I60" s="170" t="s">
        <v>8</v>
      </c>
      <c r="J60" s="170">
        <v>0.01</v>
      </c>
      <c r="K60" s="170" t="s">
        <v>8</v>
      </c>
      <c r="L60" s="170" t="s">
        <v>8</v>
      </c>
      <c r="M60" s="170" t="s">
        <v>8</v>
      </c>
      <c r="N60" s="170">
        <v>2.75</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845.72</v>
      </c>
      <c r="D61" s="170">
        <v>16.63</v>
      </c>
      <c r="E61" s="170">
        <v>12.03</v>
      </c>
      <c r="F61" s="170">
        <v>53.96</v>
      </c>
      <c r="G61" s="170">
        <v>3.59</v>
      </c>
      <c r="H61" s="170">
        <v>653.69000000000005</v>
      </c>
      <c r="I61" s="170">
        <v>32.020000000000003</v>
      </c>
      <c r="J61" s="170">
        <v>621.66</v>
      </c>
      <c r="K61" s="170">
        <v>19.02</v>
      </c>
      <c r="L61" s="170">
        <v>82.87</v>
      </c>
      <c r="M61" s="170">
        <v>3.94</v>
      </c>
      <c r="N61" s="170" t="s">
        <v>8</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745.07</v>
      </c>
      <c r="D62" s="170">
        <v>0.12</v>
      </c>
      <c r="E62" s="170" t="s">
        <v>8</v>
      </c>
      <c r="F62" s="170">
        <v>3.75</v>
      </c>
      <c r="G62" s="170" t="s">
        <v>8</v>
      </c>
      <c r="H62" s="170">
        <v>163.82</v>
      </c>
      <c r="I62" s="170" t="s">
        <v>8</v>
      </c>
      <c r="J62" s="170">
        <v>163.82</v>
      </c>
      <c r="K62" s="170" t="s">
        <v>8</v>
      </c>
      <c r="L62" s="170">
        <v>7.15</v>
      </c>
      <c r="M62" s="170">
        <v>0.14000000000000001</v>
      </c>
      <c r="N62" s="170">
        <v>570.08000000000004</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2397.9899999999998</v>
      </c>
      <c r="D63" s="171">
        <v>142.18</v>
      </c>
      <c r="E63" s="171">
        <v>84.38</v>
      </c>
      <c r="F63" s="171">
        <v>169.74</v>
      </c>
      <c r="G63" s="171">
        <v>24.69</v>
      </c>
      <c r="H63" s="171">
        <v>2345.2600000000002</v>
      </c>
      <c r="I63" s="171">
        <v>1587.88</v>
      </c>
      <c r="J63" s="171">
        <v>757.38</v>
      </c>
      <c r="K63" s="171">
        <v>43.03</v>
      </c>
      <c r="L63" s="171">
        <v>131.68</v>
      </c>
      <c r="M63" s="171">
        <v>24.35</v>
      </c>
      <c r="N63" s="171">
        <v>-567.33000000000004</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62.04</v>
      </c>
      <c r="D64" s="170">
        <v>23.67</v>
      </c>
      <c r="E64" s="170">
        <v>10.210000000000001</v>
      </c>
      <c r="F64" s="170">
        <v>16.829999999999998</v>
      </c>
      <c r="G64" s="170">
        <v>0.05</v>
      </c>
      <c r="H64" s="170" t="s">
        <v>8</v>
      </c>
      <c r="I64" s="170" t="s">
        <v>8</v>
      </c>
      <c r="J64" s="170" t="s">
        <v>8</v>
      </c>
      <c r="K64" s="170" t="s">
        <v>8</v>
      </c>
      <c r="L64" s="170">
        <v>7.05</v>
      </c>
      <c r="M64" s="170">
        <v>4.2300000000000004</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34.51</v>
      </c>
      <c r="D65" s="170">
        <v>19.5</v>
      </c>
      <c r="E65" s="170" t="s">
        <v>8</v>
      </c>
      <c r="F65" s="170">
        <v>5.93</v>
      </c>
      <c r="G65" s="170" t="s">
        <v>8</v>
      </c>
      <c r="H65" s="170" t="s">
        <v>8</v>
      </c>
      <c r="I65" s="170" t="s">
        <v>8</v>
      </c>
      <c r="J65" s="170" t="s">
        <v>8</v>
      </c>
      <c r="K65" s="170" t="s">
        <v>8</v>
      </c>
      <c r="L65" s="170">
        <v>6.99</v>
      </c>
      <c r="M65" s="170">
        <v>2.09</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32.32</v>
      </c>
      <c r="D67" s="170">
        <v>0.05</v>
      </c>
      <c r="E67" s="170">
        <v>3.87</v>
      </c>
      <c r="F67" s="170" t="s">
        <v>8</v>
      </c>
      <c r="G67" s="170" t="s">
        <v>8</v>
      </c>
      <c r="H67" s="170">
        <v>0.39</v>
      </c>
      <c r="I67" s="170" t="s">
        <v>8</v>
      </c>
      <c r="J67" s="170">
        <v>0.39</v>
      </c>
      <c r="K67" s="170">
        <v>0.31</v>
      </c>
      <c r="L67" s="170">
        <v>6.97</v>
      </c>
      <c r="M67" s="170">
        <v>20.72</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0.03</v>
      </c>
      <c r="D68" s="170" t="s">
        <v>8</v>
      </c>
      <c r="E68" s="170" t="s">
        <v>8</v>
      </c>
      <c r="F68" s="170" t="s">
        <v>8</v>
      </c>
      <c r="G68" s="170" t="s">
        <v>8</v>
      </c>
      <c r="H68" s="170" t="s">
        <v>8</v>
      </c>
      <c r="I68" s="170" t="s">
        <v>8</v>
      </c>
      <c r="J68" s="170" t="s">
        <v>8</v>
      </c>
      <c r="K68" s="170" t="s">
        <v>8</v>
      </c>
      <c r="L68" s="170" t="s">
        <v>8</v>
      </c>
      <c r="M68" s="170">
        <v>0.03</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94.33</v>
      </c>
      <c r="D69" s="171">
        <v>23.72</v>
      </c>
      <c r="E69" s="171">
        <v>14.08</v>
      </c>
      <c r="F69" s="171">
        <v>16.829999999999998</v>
      </c>
      <c r="G69" s="171">
        <v>0.05</v>
      </c>
      <c r="H69" s="171">
        <v>0.39</v>
      </c>
      <c r="I69" s="171" t="s">
        <v>8</v>
      </c>
      <c r="J69" s="171">
        <v>0.39</v>
      </c>
      <c r="K69" s="171">
        <v>0.31</v>
      </c>
      <c r="L69" s="171">
        <v>14.02</v>
      </c>
      <c r="M69" s="171">
        <v>24.92</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2492.31</v>
      </c>
      <c r="D70" s="171">
        <v>165.91</v>
      </c>
      <c r="E70" s="171">
        <v>98.46</v>
      </c>
      <c r="F70" s="171">
        <v>186.58</v>
      </c>
      <c r="G70" s="171">
        <v>24.74</v>
      </c>
      <c r="H70" s="171">
        <v>2345.65</v>
      </c>
      <c r="I70" s="171">
        <v>1587.88</v>
      </c>
      <c r="J70" s="171">
        <v>757.77</v>
      </c>
      <c r="K70" s="171">
        <v>43.34</v>
      </c>
      <c r="L70" s="171">
        <v>145.69999999999999</v>
      </c>
      <c r="M70" s="171">
        <v>49.27</v>
      </c>
      <c r="N70" s="171">
        <v>-567.33000000000004</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253.9</v>
      </c>
      <c r="D75" s="170" t="s">
        <v>8</v>
      </c>
      <c r="E75" s="170" t="s">
        <v>8</v>
      </c>
      <c r="F75" s="170" t="s">
        <v>8</v>
      </c>
      <c r="G75" s="170" t="s">
        <v>8</v>
      </c>
      <c r="H75" s="170" t="s">
        <v>8</v>
      </c>
      <c r="I75" s="170" t="s">
        <v>8</v>
      </c>
      <c r="J75" s="170" t="s">
        <v>8</v>
      </c>
      <c r="K75" s="170" t="s">
        <v>8</v>
      </c>
      <c r="L75" s="170" t="s">
        <v>8</v>
      </c>
      <c r="M75" s="170" t="s">
        <v>8</v>
      </c>
      <c r="N75" s="170">
        <v>253.9</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150.52000000000001</v>
      </c>
      <c r="D76" s="170" t="s">
        <v>8</v>
      </c>
      <c r="E76" s="170" t="s">
        <v>8</v>
      </c>
      <c r="F76" s="170" t="s">
        <v>8</v>
      </c>
      <c r="G76" s="170" t="s">
        <v>8</v>
      </c>
      <c r="H76" s="170" t="s">
        <v>8</v>
      </c>
      <c r="I76" s="170" t="s">
        <v>8</v>
      </c>
      <c r="J76" s="170" t="s">
        <v>8</v>
      </c>
      <c r="K76" s="170" t="s">
        <v>8</v>
      </c>
      <c r="L76" s="170" t="s">
        <v>8</v>
      </c>
      <c r="M76" s="170" t="s">
        <v>8</v>
      </c>
      <c r="N76" s="170">
        <v>150.52000000000001</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384.29</v>
      </c>
      <c r="D77" s="170" t="s">
        <v>8</v>
      </c>
      <c r="E77" s="170">
        <v>0.88</v>
      </c>
      <c r="F77" s="170">
        <v>1.33</v>
      </c>
      <c r="G77" s="170">
        <v>2.86</v>
      </c>
      <c r="H77" s="170">
        <v>337.32</v>
      </c>
      <c r="I77" s="170">
        <v>3.89</v>
      </c>
      <c r="J77" s="170">
        <v>333.43</v>
      </c>
      <c r="K77" s="170">
        <v>4.6900000000000004</v>
      </c>
      <c r="L77" s="170">
        <v>36.14</v>
      </c>
      <c r="M77" s="170">
        <v>1.06</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598.35</v>
      </c>
      <c r="D78" s="170" t="s">
        <v>8</v>
      </c>
      <c r="E78" s="170" t="s">
        <v>8</v>
      </c>
      <c r="F78" s="170">
        <v>1.46</v>
      </c>
      <c r="G78" s="170">
        <v>5.16</v>
      </c>
      <c r="H78" s="170">
        <v>588.98</v>
      </c>
      <c r="I78" s="170">
        <v>588.25</v>
      </c>
      <c r="J78" s="170">
        <v>0.73</v>
      </c>
      <c r="K78" s="170" t="s">
        <v>8</v>
      </c>
      <c r="L78" s="170" t="s">
        <v>8</v>
      </c>
      <c r="M78" s="170">
        <v>2.75</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30.7</v>
      </c>
      <c r="D79" s="170">
        <v>0.54</v>
      </c>
      <c r="E79" s="170">
        <v>10.47</v>
      </c>
      <c r="F79" s="170">
        <v>0.1</v>
      </c>
      <c r="G79" s="170" t="s">
        <v>8</v>
      </c>
      <c r="H79" s="170">
        <v>0.06</v>
      </c>
      <c r="I79" s="170">
        <v>0.06</v>
      </c>
      <c r="J79" s="170" t="s">
        <v>8</v>
      </c>
      <c r="K79" s="170">
        <v>1.58</v>
      </c>
      <c r="L79" s="170">
        <v>17</v>
      </c>
      <c r="M79" s="170">
        <v>0.96</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1623.52</v>
      </c>
      <c r="D80" s="170">
        <v>9.8800000000000008</v>
      </c>
      <c r="E80" s="170">
        <v>43.54</v>
      </c>
      <c r="F80" s="170">
        <v>6.05</v>
      </c>
      <c r="G80" s="170">
        <v>3.58</v>
      </c>
      <c r="H80" s="170">
        <v>975.68</v>
      </c>
      <c r="I80" s="170">
        <v>780.2</v>
      </c>
      <c r="J80" s="170">
        <v>195.48</v>
      </c>
      <c r="K80" s="170">
        <v>0.98</v>
      </c>
      <c r="L80" s="170">
        <v>7.81</v>
      </c>
      <c r="M80" s="170">
        <v>1.48</v>
      </c>
      <c r="N80" s="170">
        <v>574.52</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745.07</v>
      </c>
      <c r="D81" s="170">
        <v>0.12</v>
      </c>
      <c r="E81" s="170" t="s">
        <v>8</v>
      </c>
      <c r="F81" s="170">
        <v>3.75</v>
      </c>
      <c r="G81" s="170" t="s">
        <v>8</v>
      </c>
      <c r="H81" s="170">
        <v>163.82</v>
      </c>
      <c r="I81" s="170" t="s">
        <v>8</v>
      </c>
      <c r="J81" s="170">
        <v>163.82</v>
      </c>
      <c r="K81" s="170" t="s">
        <v>8</v>
      </c>
      <c r="L81" s="170">
        <v>7.15</v>
      </c>
      <c r="M81" s="170">
        <v>0.14000000000000001</v>
      </c>
      <c r="N81" s="170">
        <v>570.08000000000004</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2296.21</v>
      </c>
      <c r="D82" s="171">
        <v>10.29</v>
      </c>
      <c r="E82" s="171">
        <v>54.89</v>
      </c>
      <c r="F82" s="171">
        <v>5.19</v>
      </c>
      <c r="G82" s="171">
        <v>11.61</v>
      </c>
      <c r="H82" s="171">
        <v>1738.23</v>
      </c>
      <c r="I82" s="171">
        <v>1372.4</v>
      </c>
      <c r="J82" s="171">
        <v>365.82</v>
      </c>
      <c r="K82" s="171">
        <v>7.24</v>
      </c>
      <c r="L82" s="171">
        <v>53.79</v>
      </c>
      <c r="M82" s="171">
        <v>6.11</v>
      </c>
      <c r="N82" s="171">
        <v>408.86</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73.760000000000005</v>
      </c>
      <c r="D83" s="170">
        <v>0.64</v>
      </c>
      <c r="E83" s="170">
        <v>6.51</v>
      </c>
      <c r="F83" s="170">
        <v>12.31</v>
      </c>
      <c r="G83" s="170" t="s">
        <v>8</v>
      </c>
      <c r="H83" s="170">
        <v>0.71</v>
      </c>
      <c r="I83" s="170" t="s">
        <v>8</v>
      </c>
      <c r="J83" s="170">
        <v>0.71</v>
      </c>
      <c r="K83" s="170" t="s">
        <v>8</v>
      </c>
      <c r="L83" s="170">
        <v>19.010000000000002</v>
      </c>
      <c r="M83" s="170">
        <v>7.97</v>
      </c>
      <c r="N83" s="170">
        <v>26.6</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18.100000000000001</v>
      </c>
      <c r="D85" s="170">
        <v>0.02</v>
      </c>
      <c r="E85" s="170" t="s">
        <v>8</v>
      </c>
      <c r="F85" s="170" t="s">
        <v>8</v>
      </c>
      <c r="G85" s="170">
        <v>0.01</v>
      </c>
      <c r="H85" s="170">
        <v>0.02</v>
      </c>
      <c r="I85" s="170">
        <v>0.02</v>
      </c>
      <c r="J85" s="170" t="s">
        <v>8</v>
      </c>
      <c r="K85" s="170" t="s">
        <v>8</v>
      </c>
      <c r="L85" s="170" t="s">
        <v>8</v>
      </c>
      <c r="M85" s="170">
        <v>17.79</v>
      </c>
      <c r="N85" s="170">
        <v>0.26</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0.03</v>
      </c>
      <c r="D86" s="170" t="s">
        <v>8</v>
      </c>
      <c r="E86" s="170" t="s">
        <v>8</v>
      </c>
      <c r="F86" s="170" t="s">
        <v>8</v>
      </c>
      <c r="G86" s="170" t="s">
        <v>8</v>
      </c>
      <c r="H86" s="170" t="s">
        <v>8</v>
      </c>
      <c r="I86" s="170" t="s">
        <v>8</v>
      </c>
      <c r="J86" s="170" t="s">
        <v>8</v>
      </c>
      <c r="K86" s="170" t="s">
        <v>8</v>
      </c>
      <c r="L86" s="170" t="s">
        <v>8</v>
      </c>
      <c r="M86" s="170">
        <v>0.03</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91.83</v>
      </c>
      <c r="D87" s="171">
        <v>0.66</v>
      </c>
      <c r="E87" s="171">
        <v>6.51</v>
      </c>
      <c r="F87" s="171">
        <v>12.31</v>
      </c>
      <c r="G87" s="171">
        <v>0.01</v>
      </c>
      <c r="H87" s="171">
        <v>0.74</v>
      </c>
      <c r="I87" s="171">
        <v>0.02</v>
      </c>
      <c r="J87" s="171">
        <v>0.71</v>
      </c>
      <c r="K87" s="171" t="s">
        <v>8</v>
      </c>
      <c r="L87" s="171">
        <v>19.010000000000002</v>
      </c>
      <c r="M87" s="171">
        <v>25.74</v>
      </c>
      <c r="N87" s="171">
        <v>26.86</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2388.04</v>
      </c>
      <c r="D88" s="171">
        <v>10.95</v>
      </c>
      <c r="E88" s="171">
        <v>61.4</v>
      </c>
      <c r="F88" s="171">
        <v>17.510000000000002</v>
      </c>
      <c r="G88" s="171">
        <v>11.61</v>
      </c>
      <c r="H88" s="171">
        <v>1738.96</v>
      </c>
      <c r="I88" s="171">
        <v>1372.43</v>
      </c>
      <c r="J88" s="171">
        <v>366.54</v>
      </c>
      <c r="K88" s="171">
        <v>7.24</v>
      </c>
      <c r="L88" s="171">
        <v>72.8</v>
      </c>
      <c r="M88" s="171">
        <v>31.85</v>
      </c>
      <c r="N88" s="171">
        <v>435.72</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-104.27</v>
      </c>
      <c r="D89" s="171">
        <v>-154.94999999999999</v>
      </c>
      <c r="E89" s="171">
        <v>-37.049999999999997</v>
      </c>
      <c r="F89" s="171">
        <v>-169.07</v>
      </c>
      <c r="G89" s="171">
        <v>-13.13</v>
      </c>
      <c r="H89" s="171">
        <v>-606.69000000000005</v>
      </c>
      <c r="I89" s="171">
        <v>-215.45</v>
      </c>
      <c r="J89" s="171">
        <v>-391.23</v>
      </c>
      <c r="K89" s="171">
        <v>-36.1</v>
      </c>
      <c r="L89" s="171">
        <v>-72.900000000000006</v>
      </c>
      <c r="M89" s="171">
        <v>-17.420000000000002</v>
      </c>
      <c r="N89" s="171">
        <v>1003.05</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-101.78</v>
      </c>
      <c r="D90" s="172">
        <v>-131.9</v>
      </c>
      <c r="E90" s="172">
        <v>-29.49</v>
      </c>
      <c r="F90" s="172">
        <v>-164.55</v>
      </c>
      <c r="G90" s="172">
        <v>-13.08</v>
      </c>
      <c r="H90" s="172">
        <v>-607.03</v>
      </c>
      <c r="I90" s="172">
        <v>-215.48</v>
      </c>
      <c r="J90" s="172">
        <v>-391.55</v>
      </c>
      <c r="K90" s="172">
        <v>-35.79</v>
      </c>
      <c r="L90" s="172">
        <v>-77.89</v>
      </c>
      <c r="M90" s="172">
        <v>-18.239999999999998</v>
      </c>
      <c r="N90" s="172">
        <v>976.19</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t="s">
        <v>8</v>
      </c>
      <c r="D91" s="170" t="s">
        <v>8</v>
      </c>
      <c r="E91" s="170" t="s">
        <v>8</v>
      </c>
      <c r="F91" s="170" t="s">
        <v>8</v>
      </c>
      <c r="G91" s="170" t="s">
        <v>8</v>
      </c>
      <c r="H91" s="170" t="s">
        <v>8</v>
      </c>
      <c r="I91" s="170" t="s">
        <v>8</v>
      </c>
      <c r="J91" s="170" t="s">
        <v>8</v>
      </c>
      <c r="K91" s="170" t="s">
        <v>8</v>
      </c>
      <c r="L91" s="170" t="s">
        <v>8</v>
      </c>
      <c r="M91" s="170" t="s">
        <v>8</v>
      </c>
      <c r="N91" s="170" t="s">
        <v>8</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16.829999999999998</v>
      </c>
      <c r="D92" s="170" t="s">
        <v>8</v>
      </c>
      <c r="E92" s="170" t="s">
        <v>8</v>
      </c>
      <c r="F92" s="170" t="s">
        <v>8</v>
      </c>
      <c r="G92" s="170" t="s">
        <v>8</v>
      </c>
      <c r="H92" s="170" t="s">
        <v>8</v>
      </c>
      <c r="I92" s="170" t="s">
        <v>8</v>
      </c>
      <c r="J92" s="170" t="s">
        <v>8</v>
      </c>
      <c r="K92" s="170" t="s">
        <v>8</v>
      </c>
      <c r="L92" s="170" t="s">
        <v>8</v>
      </c>
      <c r="M92" s="170" t="s">
        <v>8</v>
      </c>
      <c r="N92" s="170">
        <v>16.829999999999998</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6"/>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615</v>
      </c>
      <c r="B2" s="230"/>
      <c r="C2" s="231" t="s">
        <v>65</v>
      </c>
      <c r="D2" s="231"/>
      <c r="E2" s="231"/>
      <c r="F2" s="231"/>
      <c r="G2" s="232"/>
      <c r="H2" s="233" t="s">
        <v>65</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57276</v>
      </c>
      <c r="D20" s="163">
        <v>16702</v>
      </c>
      <c r="E20" s="163">
        <v>6994</v>
      </c>
      <c r="F20" s="163">
        <v>4570</v>
      </c>
      <c r="G20" s="163">
        <v>3060</v>
      </c>
      <c r="H20" s="163">
        <v>11985</v>
      </c>
      <c r="I20" s="163">
        <v>6381</v>
      </c>
      <c r="J20" s="163">
        <v>5604</v>
      </c>
      <c r="K20" s="163">
        <v>3269</v>
      </c>
      <c r="L20" s="163">
        <v>8357</v>
      </c>
      <c r="M20" s="163">
        <v>2339</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50137</v>
      </c>
      <c r="D21" s="163">
        <v>7611</v>
      </c>
      <c r="E21" s="163">
        <v>1219</v>
      </c>
      <c r="F21" s="163">
        <v>17522</v>
      </c>
      <c r="G21" s="163">
        <v>447</v>
      </c>
      <c r="H21" s="163">
        <v>8533</v>
      </c>
      <c r="I21" s="163">
        <v>8509</v>
      </c>
      <c r="J21" s="163">
        <v>24</v>
      </c>
      <c r="K21" s="163">
        <v>113</v>
      </c>
      <c r="L21" s="163">
        <v>14597</v>
      </c>
      <c r="M21" s="163">
        <v>96</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152965</v>
      </c>
      <c r="D22" s="163" t="s">
        <v>8</v>
      </c>
      <c r="E22" s="163" t="s">
        <v>8</v>
      </c>
      <c r="F22" s="163" t="s">
        <v>8</v>
      </c>
      <c r="G22" s="163" t="s">
        <v>8</v>
      </c>
      <c r="H22" s="163">
        <v>152965</v>
      </c>
      <c r="I22" s="163">
        <v>123421</v>
      </c>
      <c r="J22" s="163">
        <v>29544</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1091</v>
      </c>
      <c r="D23" s="163" t="s">
        <v>8</v>
      </c>
      <c r="E23" s="163" t="s">
        <v>8</v>
      </c>
      <c r="F23" s="163" t="s">
        <v>8</v>
      </c>
      <c r="G23" s="163" t="s">
        <v>8</v>
      </c>
      <c r="H23" s="163" t="s">
        <v>8</v>
      </c>
      <c r="I23" s="163" t="s">
        <v>8</v>
      </c>
      <c r="J23" s="163" t="s">
        <v>8</v>
      </c>
      <c r="K23" s="163" t="s">
        <v>8</v>
      </c>
      <c r="L23" s="163" t="s">
        <v>8</v>
      </c>
      <c r="M23" s="163" t="s">
        <v>8</v>
      </c>
      <c r="N23" s="163">
        <v>1091</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128527</v>
      </c>
      <c r="D24" s="163">
        <v>1837</v>
      </c>
      <c r="E24" s="163">
        <v>1838</v>
      </c>
      <c r="F24" s="163">
        <v>5576</v>
      </c>
      <c r="G24" s="163">
        <v>918</v>
      </c>
      <c r="H24" s="163">
        <v>108505</v>
      </c>
      <c r="I24" s="163">
        <v>5646</v>
      </c>
      <c r="J24" s="163">
        <v>102859</v>
      </c>
      <c r="K24" s="163">
        <v>2593</v>
      </c>
      <c r="L24" s="163">
        <v>6842</v>
      </c>
      <c r="M24" s="163">
        <v>360</v>
      </c>
      <c r="N24" s="163">
        <v>58</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115236</v>
      </c>
      <c r="D25" s="163" t="s">
        <v>8</v>
      </c>
      <c r="E25" s="163">
        <v>3</v>
      </c>
      <c r="F25" s="163">
        <v>3034</v>
      </c>
      <c r="G25" s="163">
        <v>1</v>
      </c>
      <c r="H25" s="163">
        <v>28979</v>
      </c>
      <c r="I25" s="163" t="s">
        <v>8</v>
      </c>
      <c r="J25" s="163">
        <v>28979</v>
      </c>
      <c r="K25" s="163" t="s">
        <v>8</v>
      </c>
      <c r="L25" s="163">
        <v>83</v>
      </c>
      <c r="M25" s="163" t="s">
        <v>8</v>
      </c>
      <c r="N25" s="163">
        <v>83135</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274760</v>
      </c>
      <c r="D26" s="174">
        <v>26150</v>
      </c>
      <c r="E26" s="174">
        <v>10047</v>
      </c>
      <c r="F26" s="174">
        <v>24633</v>
      </c>
      <c r="G26" s="174">
        <v>4424</v>
      </c>
      <c r="H26" s="174">
        <v>253009</v>
      </c>
      <c r="I26" s="174">
        <v>143958</v>
      </c>
      <c r="J26" s="174">
        <v>109052</v>
      </c>
      <c r="K26" s="174">
        <v>5975</v>
      </c>
      <c r="L26" s="174">
        <v>29714</v>
      </c>
      <c r="M26" s="174">
        <v>2794</v>
      </c>
      <c r="N26" s="174">
        <v>-81987</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23168</v>
      </c>
      <c r="D27" s="163">
        <v>427</v>
      </c>
      <c r="E27" s="163">
        <v>2897</v>
      </c>
      <c r="F27" s="163">
        <v>8111</v>
      </c>
      <c r="G27" s="163">
        <v>666</v>
      </c>
      <c r="H27" s="163">
        <v>594</v>
      </c>
      <c r="I27" s="163">
        <v>108</v>
      </c>
      <c r="J27" s="163">
        <v>487</v>
      </c>
      <c r="K27" s="163">
        <v>3</v>
      </c>
      <c r="L27" s="163">
        <v>4540</v>
      </c>
      <c r="M27" s="163">
        <v>5930</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10936</v>
      </c>
      <c r="D28" s="163">
        <v>63</v>
      </c>
      <c r="E28" s="163" t="s">
        <v>8</v>
      </c>
      <c r="F28" s="163">
        <v>7481</v>
      </c>
      <c r="G28" s="163">
        <v>335</v>
      </c>
      <c r="H28" s="163">
        <v>4</v>
      </c>
      <c r="I28" s="163">
        <v>4</v>
      </c>
      <c r="J28" s="163" t="s">
        <v>8</v>
      </c>
      <c r="K28" s="163" t="s">
        <v>8</v>
      </c>
      <c r="L28" s="163">
        <v>3053</v>
      </c>
      <c r="M28" s="163" t="s">
        <v>8</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2006</v>
      </c>
      <c r="D30" s="163" t="s">
        <v>8</v>
      </c>
      <c r="E30" s="163">
        <v>504</v>
      </c>
      <c r="F30" s="163" t="s">
        <v>8</v>
      </c>
      <c r="G30" s="163" t="s">
        <v>8</v>
      </c>
      <c r="H30" s="163">
        <v>102</v>
      </c>
      <c r="I30" s="163" t="s">
        <v>8</v>
      </c>
      <c r="J30" s="163">
        <v>102</v>
      </c>
      <c r="K30" s="163" t="s">
        <v>8</v>
      </c>
      <c r="L30" s="163">
        <v>1400</v>
      </c>
      <c r="M30" s="163" t="s">
        <v>8</v>
      </c>
      <c r="N30" s="163" t="s">
        <v>8</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109</v>
      </c>
      <c r="D31" s="163" t="s">
        <v>8</v>
      </c>
      <c r="E31" s="163" t="s">
        <v>8</v>
      </c>
      <c r="F31" s="163" t="s">
        <v>8</v>
      </c>
      <c r="G31" s="163" t="s">
        <v>8</v>
      </c>
      <c r="H31" s="163">
        <v>27</v>
      </c>
      <c r="I31" s="163" t="s">
        <v>8</v>
      </c>
      <c r="J31" s="163">
        <v>27</v>
      </c>
      <c r="K31" s="163" t="s">
        <v>8</v>
      </c>
      <c r="L31" s="163">
        <v>82</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25065</v>
      </c>
      <c r="D32" s="174">
        <v>427</v>
      </c>
      <c r="E32" s="174">
        <v>3401</v>
      </c>
      <c r="F32" s="174">
        <v>8111</v>
      </c>
      <c r="G32" s="174">
        <v>666</v>
      </c>
      <c r="H32" s="174">
        <v>669</v>
      </c>
      <c r="I32" s="174">
        <v>108</v>
      </c>
      <c r="J32" s="174">
        <v>561</v>
      </c>
      <c r="K32" s="174">
        <v>3</v>
      </c>
      <c r="L32" s="174">
        <v>5858</v>
      </c>
      <c r="M32" s="174">
        <v>5930</v>
      </c>
      <c r="N32" s="174" t="s">
        <v>8</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299825</v>
      </c>
      <c r="D33" s="174">
        <v>26577</v>
      </c>
      <c r="E33" s="174">
        <v>13448</v>
      </c>
      <c r="F33" s="174">
        <v>32745</v>
      </c>
      <c r="G33" s="174">
        <v>5091</v>
      </c>
      <c r="H33" s="174">
        <v>253679</v>
      </c>
      <c r="I33" s="174">
        <v>144066</v>
      </c>
      <c r="J33" s="174">
        <v>109613</v>
      </c>
      <c r="K33" s="174">
        <v>5977</v>
      </c>
      <c r="L33" s="174">
        <v>35572</v>
      </c>
      <c r="M33" s="174">
        <v>8724</v>
      </c>
      <c r="N33" s="174">
        <v>-81987</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37639</v>
      </c>
      <c r="D38" s="163" t="s">
        <v>8</v>
      </c>
      <c r="E38" s="163" t="s">
        <v>8</v>
      </c>
      <c r="F38" s="163" t="s">
        <v>8</v>
      </c>
      <c r="G38" s="163" t="s">
        <v>8</v>
      </c>
      <c r="H38" s="163" t="s">
        <v>8</v>
      </c>
      <c r="I38" s="163" t="s">
        <v>8</v>
      </c>
      <c r="J38" s="163" t="s">
        <v>8</v>
      </c>
      <c r="K38" s="163" t="s">
        <v>8</v>
      </c>
      <c r="L38" s="163" t="s">
        <v>8</v>
      </c>
      <c r="M38" s="163" t="s">
        <v>8</v>
      </c>
      <c r="N38" s="163">
        <v>37639</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20746</v>
      </c>
      <c r="D39" s="163" t="s">
        <v>8</v>
      </c>
      <c r="E39" s="163" t="s">
        <v>8</v>
      </c>
      <c r="F39" s="163" t="s">
        <v>8</v>
      </c>
      <c r="G39" s="163" t="s">
        <v>8</v>
      </c>
      <c r="H39" s="163" t="s">
        <v>8</v>
      </c>
      <c r="I39" s="163" t="s">
        <v>8</v>
      </c>
      <c r="J39" s="163" t="s">
        <v>8</v>
      </c>
      <c r="K39" s="163" t="s">
        <v>8</v>
      </c>
      <c r="L39" s="163" t="s">
        <v>8</v>
      </c>
      <c r="M39" s="163" t="s">
        <v>8</v>
      </c>
      <c r="N39" s="163">
        <v>20746</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66570</v>
      </c>
      <c r="D40" s="163" t="s">
        <v>8</v>
      </c>
      <c r="E40" s="163">
        <v>276</v>
      </c>
      <c r="F40" s="163">
        <v>561</v>
      </c>
      <c r="G40" s="163">
        <v>871</v>
      </c>
      <c r="H40" s="163">
        <v>57326</v>
      </c>
      <c r="I40" s="163">
        <v>1678</v>
      </c>
      <c r="J40" s="163">
        <v>55648</v>
      </c>
      <c r="K40" s="163">
        <v>992</v>
      </c>
      <c r="L40" s="163">
        <v>6412</v>
      </c>
      <c r="M40" s="163">
        <v>132</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14879</v>
      </c>
      <c r="D41" s="163">
        <v>14</v>
      </c>
      <c r="E41" s="163" t="s">
        <v>8</v>
      </c>
      <c r="F41" s="163">
        <v>6</v>
      </c>
      <c r="G41" s="163">
        <v>217</v>
      </c>
      <c r="H41" s="163">
        <v>14642</v>
      </c>
      <c r="I41" s="163">
        <v>14495</v>
      </c>
      <c r="J41" s="163">
        <v>147</v>
      </c>
      <c r="K41" s="163" t="s">
        <v>8</v>
      </c>
      <c r="L41" s="163" t="s">
        <v>8</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6353</v>
      </c>
      <c r="D42" s="163">
        <v>1</v>
      </c>
      <c r="E42" s="163">
        <v>2473</v>
      </c>
      <c r="F42" s="163">
        <v>296</v>
      </c>
      <c r="G42" s="163">
        <v>918</v>
      </c>
      <c r="H42" s="163">
        <v>1</v>
      </c>
      <c r="I42" s="163">
        <v>1</v>
      </c>
      <c r="J42" s="163" t="s">
        <v>8</v>
      </c>
      <c r="K42" s="163">
        <v>129</v>
      </c>
      <c r="L42" s="163">
        <v>2424</v>
      </c>
      <c r="M42" s="163">
        <v>112</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233223</v>
      </c>
      <c r="D43" s="163">
        <v>4068</v>
      </c>
      <c r="E43" s="163">
        <v>3874</v>
      </c>
      <c r="F43" s="163">
        <v>3447</v>
      </c>
      <c r="G43" s="163">
        <v>77</v>
      </c>
      <c r="H43" s="163">
        <v>136862</v>
      </c>
      <c r="I43" s="163">
        <v>104728</v>
      </c>
      <c r="J43" s="163">
        <v>32134</v>
      </c>
      <c r="K43" s="163">
        <v>128</v>
      </c>
      <c r="L43" s="163">
        <v>1439</v>
      </c>
      <c r="M43" s="163">
        <v>121</v>
      </c>
      <c r="N43" s="163">
        <v>83208</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115236</v>
      </c>
      <c r="D44" s="163" t="s">
        <v>8</v>
      </c>
      <c r="E44" s="163">
        <v>3</v>
      </c>
      <c r="F44" s="163">
        <v>3034</v>
      </c>
      <c r="G44" s="163">
        <v>1</v>
      </c>
      <c r="H44" s="163">
        <v>28979</v>
      </c>
      <c r="I44" s="163" t="s">
        <v>8</v>
      </c>
      <c r="J44" s="163">
        <v>28979</v>
      </c>
      <c r="K44" s="163" t="s">
        <v>8</v>
      </c>
      <c r="L44" s="163">
        <v>83</v>
      </c>
      <c r="M44" s="163" t="s">
        <v>8</v>
      </c>
      <c r="N44" s="163">
        <v>83135</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264175</v>
      </c>
      <c r="D45" s="174">
        <v>4082</v>
      </c>
      <c r="E45" s="174">
        <v>6620</v>
      </c>
      <c r="F45" s="174">
        <v>1276</v>
      </c>
      <c r="G45" s="174">
        <v>2083</v>
      </c>
      <c r="H45" s="174">
        <v>179852</v>
      </c>
      <c r="I45" s="174">
        <v>120902</v>
      </c>
      <c r="J45" s="174">
        <v>58950</v>
      </c>
      <c r="K45" s="174">
        <v>1248</v>
      </c>
      <c r="L45" s="174">
        <v>10193</v>
      </c>
      <c r="M45" s="174">
        <v>364</v>
      </c>
      <c r="N45" s="174">
        <v>58457</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16099</v>
      </c>
      <c r="D46" s="163" t="s">
        <v>8</v>
      </c>
      <c r="E46" s="163">
        <v>733</v>
      </c>
      <c r="F46" s="163">
        <v>6913</v>
      </c>
      <c r="G46" s="163" t="s">
        <v>8</v>
      </c>
      <c r="H46" s="163">
        <v>694</v>
      </c>
      <c r="I46" s="163">
        <v>190</v>
      </c>
      <c r="J46" s="163">
        <v>504</v>
      </c>
      <c r="K46" s="163" t="s">
        <v>8</v>
      </c>
      <c r="L46" s="163">
        <v>3219</v>
      </c>
      <c r="M46" s="163">
        <v>818</v>
      </c>
      <c r="N46" s="163">
        <v>3723</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4424</v>
      </c>
      <c r="D48" s="163">
        <v>55</v>
      </c>
      <c r="E48" s="163" t="s">
        <v>8</v>
      </c>
      <c r="F48" s="163">
        <v>20</v>
      </c>
      <c r="G48" s="163">
        <v>6</v>
      </c>
      <c r="H48" s="163">
        <v>27</v>
      </c>
      <c r="I48" s="163" t="s">
        <v>8</v>
      </c>
      <c r="J48" s="163">
        <v>27</v>
      </c>
      <c r="K48" s="163" t="s">
        <v>8</v>
      </c>
      <c r="L48" s="163">
        <v>234</v>
      </c>
      <c r="M48" s="163">
        <v>4083</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109</v>
      </c>
      <c r="D49" s="163" t="s">
        <v>8</v>
      </c>
      <c r="E49" s="163" t="s">
        <v>8</v>
      </c>
      <c r="F49" s="163" t="s">
        <v>8</v>
      </c>
      <c r="G49" s="163" t="s">
        <v>8</v>
      </c>
      <c r="H49" s="163">
        <v>27</v>
      </c>
      <c r="I49" s="163" t="s">
        <v>8</v>
      </c>
      <c r="J49" s="163">
        <v>27</v>
      </c>
      <c r="K49" s="163" t="s">
        <v>8</v>
      </c>
      <c r="L49" s="163">
        <v>82</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20414</v>
      </c>
      <c r="D50" s="174">
        <v>55</v>
      </c>
      <c r="E50" s="174">
        <v>733</v>
      </c>
      <c r="F50" s="174">
        <v>6933</v>
      </c>
      <c r="G50" s="174">
        <v>6</v>
      </c>
      <c r="H50" s="174">
        <v>694</v>
      </c>
      <c r="I50" s="174">
        <v>190</v>
      </c>
      <c r="J50" s="174">
        <v>504</v>
      </c>
      <c r="K50" s="174" t="s">
        <v>8</v>
      </c>
      <c r="L50" s="174">
        <v>3370</v>
      </c>
      <c r="M50" s="174">
        <v>4901</v>
      </c>
      <c r="N50" s="174">
        <v>3723</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284589</v>
      </c>
      <c r="D51" s="174">
        <v>4137</v>
      </c>
      <c r="E51" s="174">
        <v>7352</v>
      </c>
      <c r="F51" s="174">
        <v>8208</v>
      </c>
      <c r="G51" s="174">
        <v>2089</v>
      </c>
      <c r="H51" s="174">
        <v>180546</v>
      </c>
      <c r="I51" s="174">
        <v>121092</v>
      </c>
      <c r="J51" s="174">
        <v>59454</v>
      </c>
      <c r="K51" s="174">
        <v>1248</v>
      </c>
      <c r="L51" s="174">
        <v>13563</v>
      </c>
      <c r="M51" s="174">
        <v>5265</v>
      </c>
      <c r="N51" s="174">
        <v>62180</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-15236</v>
      </c>
      <c r="D52" s="174">
        <v>-22440</v>
      </c>
      <c r="E52" s="174">
        <v>-6096</v>
      </c>
      <c r="F52" s="174">
        <v>-24537</v>
      </c>
      <c r="G52" s="174">
        <v>-3002</v>
      </c>
      <c r="H52" s="174">
        <v>-73132</v>
      </c>
      <c r="I52" s="174">
        <v>-22973</v>
      </c>
      <c r="J52" s="174">
        <v>-50159</v>
      </c>
      <c r="K52" s="174">
        <v>-4729</v>
      </c>
      <c r="L52" s="174">
        <v>-22009</v>
      </c>
      <c r="M52" s="174">
        <v>-3459</v>
      </c>
      <c r="N52" s="174">
        <v>144166</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-10585</v>
      </c>
      <c r="D53" s="173">
        <v>-22068</v>
      </c>
      <c r="E53" s="173">
        <v>-3427</v>
      </c>
      <c r="F53" s="173">
        <v>-23358</v>
      </c>
      <c r="G53" s="173">
        <v>-2342</v>
      </c>
      <c r="H53" s="173">
        <v>-73157</v>
      </c>
      <c r="I53" s="173">
        <v>-23055</v>
      </c>
      <c r="J53" s="173">
        <v>-50102</v>
      </c>
      <c r="K53" s="173">
        <v>-4726</v>
      </c>
      <c r="L53" s="173">
        <v>-19521</v>
      </c>
      <c r="M53" s="173">
        <v>-2430</v>
      </c>
      <c r="N53" s="173">
        <v>140444</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3518</v>
      </c>
      <c r="D54" s="163" t="s">
        <v>8</v>
      </c>
      <c r="E54" s="163" t="s">
        <v>8</v>
      </c>
      <c r="F54" s="163" t="s">
        <v>8</v>
      </c>
      <c r="G54" s="163" t="s">
        <v>8</v>
      </c>
      <c r="H54" s="163" t="s">
        <v>8</v>
      </c>
      <c r="I54" s="163" t="s">
        <v>8</v>
      </c>
      <c r="J54" s="163" t="s">
        <v>8</v>
      </c>
      <c r="K54" s="163" t="s">
        <v>8</v>
      </c>
      <c r="L54" s="163" t="s">
        <v>8</v>
      </c>
      <c r="M54" s="163" t="s">
        <v>8</v>
      </c>
      <c r="N54" s="163">
        <v>3518</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3378</v>
      </c>
      <c r="D55" s="163" t="s">
        <v>8</v>
      </c>
      <c r="E55" s="163" t="s">
        <v>8</v>
      </c>
      <c r="F55" s="163" t="s">
        <v>8</v>
      </c>
      <c r="G55" s="163" t="s">
        <v>8</v>
      </c>
      <c r="H55" s="163" t="s">
        <v>8</v>
      </c>
      <c r="I55" s="163" t="s">
        <v>8</v>
      </c>
      <c r="J55" s="163" t="s">
        <v>8</v>
      </c>
      <c r="K55" s="163" t="s">
        <v>8</v>
      </c>
      <c r="L55" s="163" t="s">
        <v>8</v>
      </c>
      <c r="M55" s="163" t="s">
        <v>8</v>
      </c>
      <c r="N55" s="163">
        <v>3378</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364.84</v>
      </c>
      <c r="D57" s="170">
        <v>106.39</v>
      </c>
      <c r="E57" s="170">
        <v>44.55</v>
      </c>
      <c r="F57" s="170">
        <v>29.11</v>
      </c>
      <c r="G57" s="170">
        <v>19.489999999999998</v>
      </c>
      <c r="H57" s="170">
        <v>76.34</v>
      </c>
      <c r="I57" s="170">
        <v>40.65</v>
      </c>
      <c r="J57" s="170">
        <v>35.69</v>
      </c>
      <c r="K57" s="170">
        <v>20.82</v>
      </c>
      <c r="L57" s="170">
        <v>53.23</v>
      </c>
      <c r="M57" s="170">
        <v>14.9</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319.36</v>
      </c>
      <c r="D58" s="170">
        <v>48.48</v>
      </c>
      <c r="E58" s="170">
        <v>7.76</v>
      </c>
      <c r="F58" s="170">
        <v>111.61</v>
      </c>
      <c r="G58" s="170">
        <v>2.85</v>
      </c>
      <c r="H58" s="170">
        <v>54.35</v>
      </c>
      <c r="I58" s="170">
        <v>54.2</v>
      </c>
      <c r="J58" s="170">
        <v>0.15</v>
      </c>
      <c r="K58" s="170">
        <v>0.72</v>
      </c>
      <c r="L58" s="170">
        <v>92.98</v>
      </c>
      <c r="M58" s="170">
        <v>0.61</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974.35</v>
      </c>
      <c r="D59" s="170" t="s">
        <v>8</v>
      </c>
      <c r="E59" s="170" t="s">
        <v>8</v>
      </c>
      <c r="F59" s="170" t="s">
        <v>8</v>
      </c>
      <c r="G59" s="170" t="s">
        <v>8</v>
      </c>
      <c r="H59" s="170">
        <v>974.35</v>
      </c>
      <c r="I59" s="170">
        <v>786.16</v>
      </c>
      <c r="J59" s="170">
        <v>188.19</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6.95</v>
      </c>
      <c r="D60" s="170" t="s">
        <v>8</v>
      </c>
      <c r="E60" s="170" t="s">
        <v>8</v>
      </c>
      <c r="F60" s="170" t="s">
        <v>8</v>
      </c>
      <c r="G60" s="170" t="s">
        <v>8</v>
      </c>
      <c r="H60" s="170" t="s">
        <v>8</v>
      </c>
      <c r="I60" s="170" t="s">
        <v>8</v>
      </c>
      <c r="J60" s="170" t="s">
        <v>8</v>
      </c>
      <c r="K60" s="170" t="s">
        <v>8</v>
      </c>
      <c r="L60" s="170" t="s">
        <v>8</v>
      </c>
      <c r="M60" s="170" t="s">
        <v>8</v>
      </c>
      <c r="N60" s="170">
        <v>6.95</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818.68</v>
      </c>
      <c r="D61" s="170">
        <v>11.7</v>
      </c>
      <c r="E61" s="170">
        <v>11.7</v>
      </c>
      <c r="F61" s="170">
        <v>35.520000000000003</v>
      </c>
      <c r="G61" s="170">
        <v>5.85</v>
      </c>
      <c r="H61" s="170">
        <v>691.15</v>
      </c>
      <c r="I61" s="170">
        <v>35.97</v>
      </c>
      <c r="J61" s="170">
        <v>655.19000000000005</v>
      </c>
      <c r="K61" s="170">
        <v>16.52</v>
      </c>
      <c r="L61" s="170">
        <v>43.58</v>
      </c>
      <c r="M61" s="170">
        <v>2.29</v>
      </c>
      <c r="N61" s="170">
        <v>0.37</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734.02</v>
      </c>
      <c r="D62" s="170" t="s">
        <v>8</v>
      </c>
      <c r="E62" s="170">
        <v>0.02</v>
      </c>
      <c r="F62" s="170">
        <v>19.329999999999998</v>
      </c>
      <c r="G62" s="170">
        <v>0.01</v>
      </c>
      <c r="H62" s="170">
        <v>184.59</v>
      </c>
      <c r="I62" s="170" t="s">
        <v>8</v>
      </c>
      <c r="J62" s="170">
        <v>184.59</v>
      </c>
      <c r="K62" s="170" t="s">
        <v>8</v>
      </c>
      <c r="L62" s="170">
        <v>0.53</v>
      </c>
      <c r="M62" s="170" t="s">
        <v>8</v>
      </c>
      <c r="N62" s="170">
        <v>529.54999999999995</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1750.15</v>
      </c>
      <c r="D63" s="171">
        <v>166.57</v>
      </c>
      <c r="E63" s="171">
        <v>64</v>
      </c>
      <c r="F63" s="171">
        <v>156.91</v>
      </c>
      <c r="G63" s="171">
        <v>28.18</v>
      </c>
      <c r="H63" s="171">
        <v>1611.61</v>
      </c>
      <c r="I63" s="171">
        <v>916.98</v>
      </c>
      <c r="J63" s="171">
        <v>694.63</v>
      </c>
      <c r="K63" s="171">
        <v>38.06</v>
      </c>
      <c r="L63" s="171">
        <v>189.27</v>
      </c>
      <c r="M63" s="171">
        <v>17.8</v>
      </c>
      <c r="N63" s="171">
        <v>-522.23</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147.58000000000001</v>
      </c>
      <c r="D64" s="170">
        <v>2.72</v>
      </c>
      <c r="E64" s="170">
        <v>18.45</v>
      </c>
      <c r="F64" s="170">
        <v>51.67</v>
      </c>
      <c r="G64" s="170">
        <v>4.24</v>
      </c>
      <c r="H64" s="170">
        <v>3.79</v>
      </c>
      <c r="I64" s="170">
        <v>0.69</v>
      </c>
      <c r="J64" s="170">
        <v>3.1</v>
      </c>
      <c r="K64" s="170">
        <v>0.02</v>
      </c>
      <c r="L64" s="170">
        <v>28.92</v>
      </c>
      <c r="M64" s="170">
        <v>37.770000000000003</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69.66</v>
      </c>
      <c r="D65" s="170">
        <v>0.4</v>
      </c>
      <c r="E65" s="170" t="s">
        <v>8</v>
      </c>
      <c r="F65" s="170">
        <v>47.65</v>
      </c>
      <c r="G65" s="170">
        <v>2.13</v>
      </c>
      <c r="H65" s="170">
        <v>0.02</v>
      </c>
      <c r="I65" s="170">
        <v>0.02</v>
      </c>
      <c r="J65" s="170" t="s">
        <v>8</v>
      </c>
      <c r="K65" s="170" t="s">
        <v>8</v>
      </c>
      <c r="L65" s="170">
        <v>19.45</v>
      </c>
      <c r="M65" s="170" t="s">
        <v>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12.78</v>
      </c>
      <c r="D67" s="170" t="s">
        <v>8</v>
      </c>
      <c r="E67" s="170">
        <v>3.21</v>
      </c>
      <c r="F67" s="170" t="s">
        <v>8</v>
      </c>
      <c r="G67" s="170" t="s">
        <v>8</v>
      </c>
      <c r="H67" s="170">
        <v>0.65</v>
      </c>
      <c r="I67" s="170" t="s">
        <v>8</v>
      </c>
      <c r="J67" s="170">
        <v>0.65</v>
      </c>
      <c r="K67" s="170" t="s">
        <v>8</v>
      </c>
      <c r="L67" s="170">
        <v>8.92</v>
      </c>
      <c r="M67" s="170" t="s">
        <v>8</v>
      </c>
      <c r="N67" s="170" t="s">
        <v>8</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0.7</v>
      </c>
      <c r="D68" s="170" t="s">
        <v>8</v>
      </c>
      <c r="E68" s="170" t="s">
        <v>8</v>
      </c>
      <c r="F68" s="170" t="s">
        <v>8</v>
      </c>
      <c r="G68" s="170" t="s">
        <v>8</v>
      </c>
      <c r="H68" s="170">
        <v>0.17</v>
      </c>
      <c r="I68" s="170" t="s">
        <v>8</v>
      </c>
      <c r="J68" s="170">
        <v>0.17</v>
      </c>
      <c r="K68" s="170" t="s">
        <v>8</v>
      </c>
      <c r="L68" s="170">
        <v>0.52</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159.66</v>
      </c>
      <c r="D69" s="171">
        <v>2.72</v>
      </c>
      <c r="E69" s="171">
        <v>21.66</v>
      </c>
      <c r="F69" s="171">
        <v>51.67</v>
      </c>
      <c r="G69" s="171">
        <v>4.24</v>
      </c>
      <c r="H69" s="171">
        <v>4.26</v>
      </c>
      <c r="I69" s="171">
        <v>0.69</v>
      </c>
      <c r="J69" s="171">
        <v>3.58</v>
      </c>
      <c r="K69" s="171">
        <v>0.02</v>
      </c>
      <c r="L69" s="171">
        <v>37.31</v>
      </c>
      <c r="M69" s="171">
        <v>37.770000000000003</v>
      </c>
      <c r="N69" s="171" t="s">
        <v>8</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1909.81</v>
      </c>
      <c r="D70" s="171">
        <v>169.29</v>
      </c>
      <c r="E70" s="171">
        <v>85.66</v>
      </c>
      <c r="F70" s="171">
        <v>208.58</v>
      </c>
      <c r="G70" s="171">
        <v>32.43</v>
      </c>
      <c r="H70" s="171">
        <v>1615.87</v>
      </c>
      <c r="I70" s="171">
        <v>917.66</v>
      </c>
      <c r="J70" s="171">
        <v>698.21</v>
      </c>
      <c r="K70" s="171">
        <v>38.07</v>
      </c>
      <c r="L70" s="171">
        <v>226.58</v>
      </c>
      <c r="M70" s="171">
        <v>55.57</v>
      </c>
      <c r="N70" s="171">
        <v>-522.23</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239.75</v>
      </c>
      <c r="D75" s="170" t="s">
        <v>8</v>
      </c>
      <c r="E75" s="170" t="s">
        <v>8</v>
      </c>
      <c r="F75" s="170" t="s">
        <v>8</v>
      </c>
      <c r="G75" s="170" t="s">
        <v>8</v>
      </c>
      <c r="H75" s="170" t="s">
        <v>8</v>
      </c>
      <c r="I75" s="170" t="s">
        <v>8</v>
      </c>
      <c r="J75" s="170" t="s">
        <v>8</v>
      </c>
      <c r="K75" s="170" t="s">
        <v>8</v>
      </c>
      <c r="L75" s="170" t="s">
        <v>8</v>
      </c>
      <c r="M75" s="170" t="s">
        <v>8</v>
      </c>
      <c r="N75" s="170">
        <v>239.75</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132.13999999999999</v>
      </c>
      <c r="D76" s="170" t="s">
        <v>8</v>
      </c>
      <c r="E76" s="170" t="s">
        <v>8</v>
      </c>
      <c r="F76" s="170" t="s">
        <v>8</v>
      </c>
      <c r="G76" s="170" t="s">
        <v>8</v>
      </c>
      <c r="H76" s="170" t="s">
        <v>8</v>
      </c>
      <c r="I76" s="170" t="s">
        <v>8</v>
      </c>
      <c r="J76" s="170" t="s">
        <v>8</v>
      </c>
      <c r="K76" s="170" t="s">
        <v>8</v>
      </c>
      <c r="L76" s="170" t="s">
        <v>8</v>
      </c>
      <c r="M76" s="170" t="s">
        <v>8</v>
      </c>
      <c r="N76" s="170">
        <v>132.13999999999999</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424.04</v>
      </c>
      <c r="D77" s="170" t="s">
        <v>8</v>
      </c>
      <c r="E77" s="170">
        <v>1.76</v>
      </c>
      <c r="F77" s="170">
        <v>3.57</v>
      </c>
      <c r="G77" s="170">
        <v>5.55</v>
      </c>
      <c r="H77" s="170">
        <v>365.15</v>
      </c>
      <c r="I77" s="170">
        <v>10.69</v>
      </c>
      <c r="J77" s="170">
        <v>354.46</v>
      </c>
      <c r="K77" s="170">
        <v>6.32</v>
      </c>
      <c r="L77" s="170">
        <v>40.85</v>
      </c>
      <c r="M77" s="170">
        <v>0.84</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94.78</v>
      </c>
      <c r="D78" s="170">
        <v>0.09</v>
      </c>
      <c r="E78" s="170" t="s">
        <v>8</v>
      </c>
      <c r="F78" s="170">
        <v>0.04</v>
      </c>
      <c r="G78" s="170">
        <v>1.38</v>
      </c>
      <c r="H78" s="170">
        <v>93.27</v>
      </c>
      <c r="I78" s="170">
        <v>92.33</v>
      </c>
      <c r="J78" s="170">
        <v>0.93</v>
      </c>
      <c r="K78" s="170" t="s">
        <v>8</v>
      </c>
      <c r="L78" s="170" t="s">
        <v>8</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40.47</v>
      </c>
      <c r="D79" s="170" t="s">
        <v>8</v>
      </c>
      <c r="E79" s="170">
        <v>15.75</v>
      </c>
      <c r="F79" s="170">
        <v>1.88</v>
      </c>
      <c r="G79" s="170">
        <v>5.85</v>
      </c>
      <c r="H79" s="170">
        <v>0.01</v>
      </c>
      <c r="I79" s="170">
        <v>0.01</v>
      </c>
      <c r="J79" s="170" t="s">
        <v>8</v>
      </c>
      <c r="K79" s="170">
        <v>0.82</v>
      </c>
      <c r="L79" s="170">
        <v>15.44</v>
      </c>
      <c r="M79" s="170">
        <v>0.71</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1485.58</v>
      </c>
      <c r="D80" s="170">
        <v>25.91</v>
      </c>
      <c r="E80" s="170">
        <v>24.68</v>
      </c>
      <c r="F80" s="170">
        <v>21.95</v>
      </c>
      <c r="G80" s="170">
        <v>0.49</v>
      </c>
      <c r="H80" s="170">
        <v>871.78</v>
      </c>
      <c r="I80" s="170">
        <v>667.09</v>
      </c>
      <c r="J80" s="170">
        <v>204.69</v>
      </c>
      <c r="K80" s="170">
        <v>0.81</v>
      </c>
      <c r="L80" s="170">
        <v>9.17</v>
      </c>
      <c r="M80" s="170">
        <v>0.77</v>
      </c>
      <c r="N80" s="170">
        <v>530.01</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734.02</v>
      </c>
      <c r="D81" s="170" t="s">
        <v>8</v>
      </c>
      <c r="E81" s="170">
        <v>0.02</v>
      </c>
      <c r="F81" s="170">
        <v>19.329999999999998</v>
      </c>
      <c r="G81" s="170">
        <v>0.01</v>
      </c>
      <c r="H81" s="170">
        <v>184.59</v>
      </c>
      <c r="I81" s="170" t="s">
        <v>8</v>
      </c>
      <c r="J81" s="170">
        <v>184.59</v>
      </c>
      <c r="K81" s="170" t="s">
        <v>8</v>
      </c>
      <c r="L81" s="170">
        <v>0.53</v>
      </c>
      <c r="M81" s="170" t="s">
        <v>8</v>
      </c>
      <c r="N81" s="170">
        <v>529.54999999999995</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1682.73</v>
      </c>
      <c r="D82" s="171">
        <v>26</v>
      </c>
      <c r="E82" s="171">
        <v>42.17</v>
      </c>
      <c r="F82" s="171">
        <v>8.1300000000000008</v>
      </c>
      <c r="G82" s="171">
        <v>13.27</v>
      </c>
      <c r="H82" s="171">
        <v>1145.6099999999999</v>
      </c>
      <c r="I82" s="171">
        <v>770.12</v>
      </c>
      <c r="J82" s="171">
        <v>375.5</v>
      </c>
      <c r="K82" s="171">
        <v>7.95</v>
      </c>
      <c r="L82" s="171">
        <v>64.930000000000007</v>
      </c>
      <c r="M82" s="171">
        <v>2.3199999999999998</v>
      </c>
      <c r="N82" s="171">
        <v>372.36</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102.55</v>
      </c>
      <c r="D83" s="170" t="s">
        <v>8</v>
      </c>
      <c r="E83" s="170">
        <v>4.67</v>
      </c>
      <c r="F83" s="170">
        <v>44.03</v>
      </c>
      <c r="G83" s="170" t="s">
        <v>8</v>
      </c>
      <c r="H83" s="170">
        <v>4.42</v>
      </c>
      <c r="I83" s="170">
        <v>1.21</v>
      </c>
      <c r="J83" s="170">
        <v>3.21</v>
      </c>
      <c r="K83" s="170" t="s">
        <v>8</v>
      </c>
      <c r="L83" s="170">
        <v>20.5</v>
      </c>
      <c r="M83" s="170">
        <v>5.21</v>
      </c>
      <c r="N83" s="170">
        <v>23.71</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28.18</v>
      </c>
      <c r="D85" s="170">
        <v>0.35</v>
      </c>
      <c r="E85" s="170" t="s">
        <v>8</v>
      </c>
      <c r="F85" s="170">
        <v>0.12</v>
      </c>
      <c r="G85" s="170">
        <v>0.04</v>
      </c>
      <c r="H85" s="170">
        <v>0.17</v>
      </c>
      <c r="I85" s="170" t="s">
        <v>8</v>
      </c>
      <c r="J85" s="170">
        <v>0.17</v>
      </c>
      <c r="K85" s="170" t="s">
        <v>8</v>
      </c>
      <c r="L85" s="170">
        <v>1.49</v>
      </c>
      <c r="M85" s="170">
        <v>26.01</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0.7</v>
      </c>
      <c r="D86" s="170" t="s">
        <v>8</v>
      </c>
      <c r="E86" s="170" t="s">
        <v>8</v>
      </c>
      <c r="F86" s="170" t="s">
        <v>8</v>
      </c>
      <c r="G86" s="170" t="s">
        <v>8</v>
      </c>
      <c r="H86" s="170">
        <v>0.17</v>
      </c>
      <c r="I86" s="170" t="s">
        <v>8</v>
      </c>
      <c r="J86" s="170">
        <v>0.17</v>
      </c>
      <c r="K86" s="170" t="s">
        <v>8</v>
      </c>
      <c r="L86" s="170">
        <v>0.52</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130.03</v>
      </c>
      <c r="D87" s="171">
        <v>0.35</v>
      </c>
      <c r="E87" s="171">
        <v>4.67</v>
      </c>
      <c r="F87" s="171">
        <v>44.16</v>
      </c>
      <c r="G87" s="171">
        <v>0.04</v>
      </c>
      <c r="H87" s="171">
        <v>4.42</v>
      </c>
      <c r="I87" s="171">
        <v>1.21</v>
      </c>
      <c r="J87" s="171">
        <v>3.21</v>
      </c>
      <c r="K87" s="171" t="s">
        <v>8</v>
      </c>
      <c r="L87" s="171">
        <v>21.47</v>
      </c>
      <c r="M87" s="171">
        <v>31.22</v>
      </c>
      <c r="N87" s="171">
        <v>23.71</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1812.76</v>
      </c>
      <c r="D88" s="171">
        <v>26.35</v>
      </c>
      <c r="E88" s="171">
        <v>46.83</v>
      </c>
      <c r="F88" s="171">
        <v>52.28</v>
      </c>
      <c r="G88" s="171">
        <v>13.31</v>
      </c>
      <c r="H88" s="171">
        <v>1150.04</v>
      </c>
      <c r="I88" s="171">
        <v>771.33</v>
      </c>
      <c r="J88" s="171">
        <v>378.71</v>
      </c>
      <c r="K88" s="171">
        <v>7.95</v>
      </c>
      <c r="L88" s="171">
        <v>86.4</v>
      </c>
      <c r="M88" s="171">
        <v>33.54</v>
      </c>
      <c r="N88" s="171">
        <v>396.07</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-97.05</v>
      </c>
      <c r="D89" s="171">
        <v>-142.94</v>
      </c>
      <c r="E89" s="171">
        <v>-38.83</v>
      </c>
      <c r="F89" s="171">
        <v>-156.29</v>
      </c>
      <c r="G89" s="171">
        <v>-19.12</v>
      </c>
      <c r="H89" s="171">
        <v>-465.83</v>
      </c>
      <c r="I89" s="171">
        <v>-146.33000000000001</v>
      </c>
      <c r="J89" s="171">
        <v>-319.5</v>
      </c>
      <c r="K89" s="171">
        <v>-30.12</v>
      </c>
      <c r="L89" s="171">
        <v>-140.19</v>
      </c>
      <c r="M89" s="171">
        <v>-22.03</v>
      </c>
      <c r="N89" s="171">
        <v>918.3</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-67.42</v>
      </c>
      <c r="D90" s="172">
        <v>-140.57</v>
      </c>
      <c r="E90" s="172">
        <v>-21.83</v>
      </c>
      <c r="F90" s="172">
        <v>-148.78</v>
      </c>
      <c r="G90" s="172">
        <v>-14.92</v>
      </c>
      <c r="H90" s="172">
        <v>-465.99</v>
      </c>
      <c r="I90" s="172">
        <v>-146.86000000000001</v>
      </c>
      <c r="J90" s="172">
        <v>-319.14</v>
      </c>
      <c r="K90" s="172">
        <v>-30.11</v>
      </c>
      <c r="L90" s="172">
        <v>-124.34</v>
      </c>
      <c r="M90" s="172">
        <v>-15.48</v>
      </c>
      <c r="N90" s="172">
        <v>894.59</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22.41</v>
      </c>
      <c r="D91" s="170" t="s">
        <v>8</v>
      </c>
      <c r="E91" s="170" t="s">
        <v>8</v>
      </c>
      <c r="F91" s="170" t="s">
        <v>8</v>
      </c>
      <c r="G91" s="170" t="s">
        <v>8</v>
      </c>
      <c r="H91" s="170" t="s">
        <v>8</v>
      </c>
      <c r="I91" s="170" t="s">
        <v>8</v>
      </c>
      <c r="J91" s="170" t="s">
        <v>8</v>
      </c>
      <c r="K91" s="170" t="s">
        <v>8</v>
      </c>
      <c r="L91" s="170" t="s">
        <v>8</v>
      </c>
      <c r="M91" s="170" t="s">
        <v>8</v>
      </c>
      <c r="N91" s="170">
        <v>22.41</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21.52</v>
      </c>
      <c r="D92" s="170" t="s">
        <v>8</v>
      </c>
      <c r="E92" s="170" t="s">
        <v>8</v>
      </c>
      <c r="F92" s="170" t="s">
        <v>8</v>
      </c>
      <c r="G92" s="170" t="s">
        <v>8</v>
      </c>
      <c r="H92" s="170" t="s">
        <v>8</v>
      </c>
      <c r="I92" s="170" t="s">
        <v>8</v>
      </c>
      <c r="J92" s="170" t="s">
        <v>8</v>
      </c>
      <c r="K92" s="170" t="s">
        <v>8</v>
      </c>
      <c r="L92" s="170" t="s">
        <v>8</v>
      </c>
      <c r="M92" s="170" t="s">
        <v>8</v>
      </c>
      <c r="N92" s="170">
        <v>21.52</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7"/>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616</v>
      </c>
      <c r="B2" s="230"/>
      <c r="C2" s="231" t="s">
        <v>66</v>
      </c>
      <c r="D2" s="231"/>
      <c r="E2" s="231"/>
      <c r="F2" s="231"/>
      <c r="G2" s="232"/>
      <c r="H2" s="233" t="s">
        <v>66</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4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88543</v>
      </c>
      <c r="D20" s="163">
        <v>24680</v>
      </c>
      <c r="E20" s="163">
        <v>11568</v>
      </c>
      <c r="F20" s="163">
        <v>3206</v>
      </c>
      <c r="G20" s="163">
        <v>5411</v>
      </c>
      <c r="H20" s="163">
        <v>21885</v>
      </c>
      <c r="I20" s="163">
        <v>11592</v>
      </c>
      <c r="J20" s="163">
        <v>10292</v>
      </c>
      <c r="K20" s="163">
        <v>5643</v>
      </c>
      <c r="L20" s="163">
        <v>10618</v>
      </c>
      <c r="M20" s="163">
        <v>5532</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77104</v>
      </c>
      <c r="D21" s="163">
        <v>4563</v>
      </c>
      <c r="E21" s="163">
        <v>1531</v>
      </c>
      <c r="F21" s="163">
        <v>23026</v>
      </c>
      <c r="G21" s="163">
        <v>984</v>
      </c>
      <c r="H21" s="163">
        <v>18856</v>
      </c>
      <c r="I21" s="163">
        <v>18836</v>
      </c>
      <c r="J21" s="163">
        <v>19</v>
      </c>
      <c r="K21" s="163">
        <v>43</v>
      </c>
      <c r="L21" s="163">
        <v>3542</v>
      </c>
      <c r="M21" s="163">
        <v>24559</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269881</v>
      </c>
      <c r="D22" s="163" t="s">
        <v>8</v>
      </c>
      <c r="E22" s="163" t="s">
        <v>8</v>
      </c>
      <c r="F22" s="163" t="s">
        <v>8</v>
      </c>
      <c r="G22" s="163" t="s">
        <v>8</v>
      </c>
      <c r="H22" s="163">
        <v>269881</v>
      </c>
      <c r="I22" s="163">
        <v>213145</v>
      </c>
      <c r="J22" s="163">
        <v>56736</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2990</v>
      </c>
      <c r="D23" s="163" t="s">
        <v>8</v>
      </c>
      <c r="E23" s="163" t="s">
        <v>8</v>
      </c>
      <c r="F23" s="163" t="s">
        <v>8</v>
      </c>
      <c r="G23" s="163" t="s">
        <v>8</v>
      </c>
      <c r="H23" s="163" t="s">
        <v>8</v>
      </c>
      <c r="I23" s="163" t="s">
        <v>8</v>
      </c>
      <c r="J23" s="163" t="s">
        <v>8</v>
      </c>
      <c r="K23" s="163" t="s">
        <v>8</v>
      </c>
      <c r="L23" s="163" t="s">
        <v>8</v>
      </c>
      <c r="M23" s="163" t="s">
        <v>8</v>
      </c>
      <c r="N23" s="163">
        <v>2990</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186889</v>
      </c>
      <c r="D24" s="163">
        <v>12064</v>
      </c>
      <c r="E24" s="163">
        <v>3748</v>
      </c>
      <c r="F24" s="163">
        <v>16334</v>
      </c>
      <c r="G24" s="163">
        <v>827</v>
      </c>
      <c r="H24" s="163">
        <v>143263</v>
      </c>
      <c r="I24" s="163">
        <v>6692</v>
      </c>
      <c r="J24" s="163">
        <v>136571</v>
      </c>
      <c r="K24" s="163">
        <v>4651</v>
      </c>
      <c r="L24" s="163">
        <v>4921</v>
      </c>
      <c r="M24" s="163">
        <v>1083</v>
      </c>
      <c r="N24" s="163" t="s">
        <v>8</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180312</v>
      </c>
      <c r="D25" s="163" t="s">
        <v>8</v>
      </c>
      <c r="E25" s="163" t="s">
        <v>8</v>
      </c>
      <c r="F25" s="163">
        <v>1283</v>
      </c>
      <c r="G25" s="163" t="s">
        <v>8</v>
      </c>
      <c r="H25" s="163">
        <v>35528</v>
      </c>
      <c r="I25" s="163" t="s">
        <v>8</v>
      </c>
      <c r="J25" s="163">
        <v>35528</v>
      </c>
      <c r="K25" s="163" t="s">
        <v>8</v>
      </c>
      <c r="L25" s="163">
        <v>29</v>
      </c>
      <c r="M25" s="163">
        <v>27</v>
      </c>
      <c r="N25" s="163">
        <v>143445</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445096</v>
      </c>
      <c r="D26" s="174">
        <v>41307</v>
      </c>
      <c r="E26" s="174">
        <v>16847</v>
      </c>
      <c r="F26" s="174">
        <v>41282</v>
      </c>
      <c r="G26" s="174">
        <v>7222</v>
      </c>
      <c r="H26" s="174">
        <v>418357</v>
      </c>
      <c r="I26" s="174">
        <v>250267</v>
      </c>
      <c r="J26" s="174">
        <v>168091</v>
      </c>
      <c r="K26" s="174">
        <v>10337</v>
      </c>
      <c r="L26" s="174">
        <v>19051</v>
      </c>
      <c r="M26" s="174">
        <v>31147</v>
      </c>
      <c r="N26" s="174">
        <v>-140454</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19462</v>
      </c>
      <c r="D27" s="163">
        <v>4151</v>
      </c>
      <c r="E27" s="163">
        <v>1908</v>
      </c>
      <c r="F27" s="163">
        <v>3791</v>
      </c>
      <c r="G27" s="163">
        <v>9</v>
      </c>
      <c r="H27" s="163">
        <v>371</v>
      </c>
      <c r="I27" s="163" t="s">
        <v>8</v>
      </c>
      <c r="J27" s="163">
        <v>371</v>
      </c>
      <c r="K27" s="163" t="s">
        <v>8</v>
      </c>
      <c r="L27" s="163">
        <v>8781</v>
      </c>
      <c r="M27" s="163">
        <v>452</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14209</v>
      </c>
      <c r="D28" s="163">
        <v>1518</v>
      </c>
      <c r="E28" s="163">
        <v>333</v>
      </c>
      <c r="F28" s="163">
        <v>3650</v>
      </c>
      <c r="G28" s="163" t="s">
        <v>8</v>
      </c>
      <c r="H28" s="163">
        <v>105</v>
      </c>
      <c r="I28" s="163" t="s">
        <v>8</v>
      </c>
      <c r="J28" s="163">
        <v>105</v>
      </c>
      <c r="K28" s="163" t="s">
        <v>8</v>
      </c>
      <c r="L28" s="163">
        <v>8157</v>
      </c>
      <c r="M28" s="163">
        <v>446</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66416</v>
      </c>
      <c r="D30" s="163" t="s">
        <v>8</v>
      </c>
      <c r="E30" s="163">
        <v>527</v>
      </c>
      <c r="F30" s="163" t="s">
        <v>8</v>
      </c>
      <c r="G30" s="163" t="s">
        <v>8</v>
      </c>
      <c r="H30" s="163">
        <v>48</v>
      </c>
      <c r="I30" s="163" t="s">
        <v>8</v>
      </c>
      <c r="J30" s="163">
        <v>48</v>
      </c>
      <c r="K30" s="163">
        <v>45</v>
      </c>
      <c r="L30" s="163" t="s">
        <v>8</v>
      </c>
      <c r="M30" s="163">
        <v>65752</v>
      </c>
      <c r="N30" s="163">
        <v>44</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t="s">
        <v>8</v>
      </c>
      <c r="D31" s="163" t="s">
        <v>8</v>
      </c>
      <c r="E31" s="163" t="s">
        <v>8</v>
      </c>
      <c r="F31" s="163" t="s">
        <v>8</v>
      </c>
      <c r="G31" s="163" t="s">
        <v>8</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85878</v>
      </c>
      <c r="D32" s="174">
        <v>4151</v>
      </c>
      <c r="E32" s="174">
        <v>2435</v>
      </c>
      <c r="F32" s="174">
        <v>3791</v>
      </c>
      <c r="G32" s="174">
        <v>9</v>
      </c>
      <c r="H32" s="174">
        <v>418</v>
      </c>
      <c r="I32" s="174" t="s">
        <v>8</v>
      </c>
      <c r="J32" s="174">
        <v>418</v>
      </c>
      <c r="K32" s="174">
        <v>45</v>
      </c>
      <c r="L32" s="174">
        <v>8781</v>
      </c>
      <c r="M32" s="174">
        <v>66204</v>
      </c>
      <c r="N32" s="174">
        <v>44</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530974</v>
      </c>
      <c r="D33" s="174">
        <v>45458</v>
      </c>
      <c r="E33" s="174">
        <v>19282</v>
      </c>
      <c r="F33" s="174">
        <v>45073</v>
      </c>
      <c r="G33" s="174">
        <v>7231</v>
      </c>
      <c r="H33" s="174">
        <v>418775</v>
      </c>
      <c r="I33" s="174">
        <v>250267</v>
      </c>
      <c r="J33" s="174">
        <v>168509</v>
      </c>
      <c r="K33" s="174">
        <v>10382</v>
      </c>
      <c r="L33" s="174">
        <v>27832</v>
      </c>
      <c r="M33" s="174">
        <v>97351</v>
      </c>
      <c r="N33" s="174">
        <v>-140411</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60491</v>
      </c>
      <c r="D38" s="163" t="s">
        <v>8</v>
      </c>
      <c r="E38" s="163" t="s">
        <v>8</v>
      </c>
      <c r="F38" s="163" t="s">
        <v>8</v>
      </c>
      <c r="G38" s="163" t="s">
        <v>8</v>
      </c>
      <c r="H38" s="163" t="s">
        <v>8</v>
      </c>
      <c r="I38" s="163" t="s">
        <v>8</v>
      </c>
      <c r="J38" s="163" t="s">
        <v>8</v>
      </c>
      <c r="K38" s="163" t="s">
        <v>8</v>
      </c>
      <c r="L38" s="163" t="s">
        <v>8</v>
      </c>
      <c r="M38" s="163" t="s">
        <v>8</v>
      </c>
      <c r="N38" s="163">
        <v>60491</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45419</v>
      </c>
      <c r="D39" s="163" t="s">
        <v>8</v>
      </c>
      <c r="E39" s="163" t="s">
        <v>8</v>
      </c>
      <c r="F39" s="163" t="s">
        <v>8</v>
      </c>
      <c r="G39" s="163" t="s">
        <v>8</v>
      </c>
      <c r="H39" s="163" t="s">
        <v>8</v>
      </c>
      <c r="I39" s="163" t="s">
        <v>8</v>
      </c>
      <c r="J39" s="163" t="s">
        <v>8</v>
      </c>
      <c r="K39" s="163" t="s">
        <v>8</v>
      </c>
      <c r="L39" s="163" t="s">
        <v>8</v>
      </c>
      <c r="M39" s="163" t="s">
        <v>8</v>
      </c>
      <c r="N39" s="163">
        <v>45419</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178470</v>
      </c>
      <c r="D40" s="163">
        <v>916</v>
      </c>
      <c r="E40" s="163">
        <v>19</v>
      </c>
      <c r="F40" s="163">
        <v>445</v>
      </c>
      <c r="G40" s="163">
        <v>875</v>
      </c>
      <c r="H40" s="163">
        <v>171624</v>
      </c>
      <c r="I40" s="163">
        <v>96374</v>
      </c>
      <c r="J40" s="163">
        <v>75249</v>
      </c>
      <c r="K40" s="163">
        <v>1635</v>
      </c>
      <c r="L40" s="163">
        <v>2632</v>
      </c>
      <c r="M40" s="163">
        <v>324</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35296</v>
      </c>
      <c r="D41" s="163">
        <v>5236</v>
      </c>
      <c r="E41" s="163" t="s">
        <v>8</v>
      </c>
      <c r="F41" s="163">
        <v>16</v>
      </c>
      <c r="G41" s="163">
        <v>626</v>
      </c>
      <c r="H41" s="163">
        <v>29157</v>
      </c>
      <c r="I41" s="163">
        <v>28808</v>
      </c>
      <c r="J41" s="163">
        <v>349</v>
      </c>
      <c r="K41" s="163">
        <v>89</v>
      </c>
      <c r="L41" s="163" t="s">
        <v>8</v>
      </c>
      <c r="M41" s="163">
        <v>172</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36110</v>
      </c>
      <c r="D42" s="163">
        <v>1</v>
      </c>
      <c r="E42" s="163">
        <v>3997</v>
      </c>
      <c r="F42" s="163">
        <v>238</v>
      </c>
      <c r="G42" s="163">
        <v>957</v>
      </c>
      <c r="H42" s="163">
        <v>11</v>
      </c>
      <c r="I42" s="163">
        <v>7</v>
      </c>
      <c r="J42" s="163">
        <v>5</v>
      </c>
      <c r="K42" s="163">
        <v>616</v>
      </c>
      <c r="L42" s="163">
        <v>5151</v>
      </c>
      <c r="M42" s="163">
        <v>25139</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263739</v>
      </c>
      <c r="D43" s="163">
        <v>7870</v>
      </c>
      <c r="E43" s="163">
        <v>4129</v>
      </c>
      <c r="F43" s="163">
        <v>1826</v>
      </c>
      <c r="G43" s="163">
        <v>458</v>
      </c>
      <c r="H43" s="163">
        <v>104769</v>
      </c>
      <c r="I43" s="163">
        <v>63882</v>
      </c>
      <c r="J43" s="163">
        <v>40887</v>
      </c>
      <c r="K43" s="163">
        <v>11</v>
      </c>
      <c r="L43" s="163">
        <v>115</v>
      </c>
      <c r="M43" s="163">
        <v>1054</v>
      </c>
      <c r="N43" s="163">
        <v>143507</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180312</v>
      </c>
      <c r="D44" s="163" t="s">
        <v>8</v>
      </c>
      <c r="E44" s="163" t="s">
        <v>8</v>
      </c>
      <c r="F44" s="163">
        <v>1283</v>
      </c>
      <c r="G44" s="163" t="s">
        <v>8</v>
      </c>
      <c r="H44" s="163">
        <v>35528</v>
      </c>
      <c r="I44" s="163" t="s">
        <v>8</v>
      </c>
      <c r="J44" s="163">
        <v>35528</v>
      </c>
      <c r="K44" s="163" t="s">
        <v>8</v>
      </c>
      <c r="L44" s="163">
        <v>29</v>
      </c>
      <c r="M44" s="163">
        <v>27</v>
      </c>
      <c r="N44" s="163">
        <v>143445</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439213</v>
      </c>
      <c r="D45" s="174">
        <v>14023</v>
      </c>
      <c r="E45" s="174">
        <v>8145</v>
      </c>
      <c r="F45" s="174">
        <v>1242</v>
      </c>
      <c r="G45" s="174">
        <v>2915</v>
      </c>
      <c r="H45" s="174">
        <v>270033</v>
      </c>
      <c r="I45" s="174">
        <v>189070</v>
      </c>
      <c r="J45" s="174">
        <v>80963</v>
      </c>
      <c r="K45" s="174">
        <v>2351</v>
      </c>
      <c r="L45" s="174">
        <v>7869</v>
      </c>
      <c r="M45" s="174">
        <v>26663</v>
      </c>
      <c r="N45" s="174">
        <v>105973</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29672</v>
      </c>
      <c r="D46" s="163">
        <v>1742</v>
      </c>
      <c r="E46" s="163">
        <v>983</v>
      </c>
      <c r="F46" s="163">
        <v>1933</v>
      </c>
      <c r="G46" s="163" t="s">
        <v>8</v>
      </c>
      <c r="H46" s="163">
        <v>174</v>
      </c>
      <c r="I46" s="163" t="s">
        <v>8</v>
      </c>
      <c r="J46" s="163">
        <v>174</v>
      </c>
      <c r="K46" s="163" t="s">
        <v>8</v>
      </c>
      <c r="L46" s="163">
        <v>2949</v>
      </c>
      <c r="M46" s="163">
        <v>10753</v>
      </c>
      <c r="N46" s="163">
        <v>11139</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44733</v>
      </c>
      <c r="D48" s="163">
        <v>105</v>
      </c>
      <c r="E48" s="163">
        <v>110</v>
      </c>
      <c r="F48" s="163" t="s">
        <v>8</v>
      </c>
      <c r="G48" s="163" t="s">
        <v>8</v>
      </c>
      <c r="H48" s="163">
        <v>56</v>
      </c>
      <c r="I48" s="163" t="s">
        <v>8</v>
      </c>
      <c r="J48" s="163">
        <v>56</v>
      </c>
      <c r="K48" s="163" t="s">
        <v>8</v>
      </c>
      <c r="L48" s="163">
        <v>1613</v>
      </c>
      <c r="M48" s="163">
        <v>42849</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t="s">
        <v>8</v>
      </c>
      <c r="D49" s="163" t="s">
        <v>8</v>
      </c>
      <c r="E49" s="163" t="s">
        <v>8</v>
      </c>
      <c r="F49" s="163" t="s">
        <v>8</v>
      </c>
      <c r="G49" s="163" t="s">
        <v>8</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74405</v>
      </c>
      <c r="D50" s="174">
        <v>1847</v>
      </c>
      <c r="E50" s="174">
        <v>1093</v>
      </c>
      <c r="F50" s="174">
        <v>1933</v>
      </c>
      <c r="G50" s="174" t="s">
        <v>8</v>
      </c>
      <c r="H50" s="174">
        <v>230</v>
      </c>
      <c r="I50" s="174" t="s">
        <v>8</v>
      </c>
      <c r="J50" s="174">
        <v>230</v>
      </c>
      <c r="K50" s="174" t="s">
        <v>8</v>
      </c>
      <c r="L50" s="174">
        <v>4561</v>
      </c>
      <c r="M50" s="174">
        <v>53602</v>
      </c>
      <c r="N50" s="174">
        <v>11139</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513618</v>
      </c>
      <c r="D51" s="174">
        <v>15869</v>
      </c>
      <c r="E51" s="174">
        <v>9238</v>
      </c>
      <c r="F51" s="174">
        <v>3175</v>
      </c>
      <c r="G51" s="174">
        <v>2915</v>
      </c>
      <c r="H51" s="174">
        <v>270264</v>
      </c>
      <c r="I51" s="174">
        <v>189070</v>
      </c>
      <c r="J51" s="174">
        <v>81193</v>
      </c>
      <c r="K51" s="174">
        <v>2351</v>
      </c>
      <c r="L51" s="174">
        <v>12430</v>
      </c>
      <c r="M51" s="174">
        <v>80264</v>
      </c>
      <c r="N51" s="174">
        <v>117111</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-17356</v>
      </c>
      <c r="D52" s="174">
        <v>-29589</v>
      </c>
      <c r="E52" s="174">
        <v>-10044</v>
      </c>
      <c r="F52" s="174">
        <v>-41898</v>
      </c>
      <c r="G52" s="174">
        <v>-4315</v>
      </c>
      <c r="H52" s="174">
        <v>-148512</v>
      </c>
      <c r="I52" s="174">
        <v>-61196</v>
      </c>
      <c r="J52" s="174">
        <v>-87316</v>
      </c>
      <c r="K52" s="174">
        <v>-8031</v>
      </c>
      <c r="L52" s="174">
        <v>-15402</v>
      </c>
      <c r="M52" s="174">
        <v>-17087</v>
      </c>
      <c r="N52" s="174">
        <v>257522</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-5882</v>
      </c>
      <c r="D53" s="173">
        <v>-27284</v>
      </c>
      <c r="E53" s="173">
        <v>-8702</v>
      </c>
      <c r="F53" s="173">
        <v>-40040</v>
      </c>
      <c r="G53" s="173">
        <v>-4306</v>
      </c>
      <c r="H53" s="173">
        <v>-148324</v>
      </c>
      <c r="I53" s="173">
        <v>-61196</v>
      </c>
      <c r="J53" s="173">
        <v>-87128</v>
      </c>
      <c r="K53" s="173">
        <v>-7986</v>
      </c>
      <c r="L53" s="173">
        <v>-11183</v>
      </c>
      <c r="M53" s="173">
        <v>-4484</v>
      </c>
      <c r="N53" s="173">
        <v>246427</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12765</v>
      </c>
      <c r="D54" s="163" t="s">
        <v>8</v>
      </c>
      <c r="E54" s="163" t="s">
        <v>8</v>
      </c>
      <c r="F54" s="163" t="s">
        <v>8</v>
      </c>
      <c r="G54" s="163" t="s">
        <v>8</v>
      </c>
      <c r="H54" s="163" t="s">
        <v>8</v>
      </c>
      <c r="I54" s="163" t="s">
        <v>8</v>
      </c>
      <c r="J54" s="163" t="s">
        <v>8</v>
      </c>
      <c r="K54" s="163" t="s">
        <v>8</v>
      </c>
      <c r="L54" s="163" t="s">
        <v>8</v>
      </c>
      <c r="M54" s="163" t="s">
        <v>8</v>
      </c>
      <c r="N54" s="163">
        <v>12765</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13604</v>
      </c>
      <c r="D55" s="163" t="s">
        <v>8</v>
      </c>
      <c r="E55" s="163" t="s">
        <v>8</v>
      </c>
      <c r="F55" s="163" t="s">
        <v>8</v>
      </c>
      <c r="G55" s="163" t="s">
        <v>8</v>
      </c>
      <c r="H55" s="163" t="s">
        <v>8</v>
      </c>
      <c r="I55" s="163" t="s">
        <v>8</v>
      </c>
      <c r="J55" s="163" t="s">
        <v>8</v>
      </c>
      <c r="K55" s="163" t="s">
        <v>8</v>
      </c>
      <c r="L55" s="163" t="s">
        <v>8</v>
      </c>
      <c r="M55" s="163" t="s">
        <v>8</v>
      </c>
      <c r="N55" s="163">
        <v>13604</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392.7</v>
      </c>
      <c r="D57" s="170">
        <v>109.46</v>
      </c>
      <c r="E57" s="170">
        <v>51.31</v>
      </c>
      <c r="F57" s="170">
        <v>14.22</v>
      </c>
      <c r="G57" s="170">
        <v>24</v>
      </c>
      <c r="H57" s="170">
        <v>97.06</v>
      </c>
      <c r="I57" s="170">
        <v>51.41</v>
      </c>
      <c r="J57" s="170">
        <v>45.65</v>
      </c>
      <c r="K57" s="170">
        <v>25.03</v>
      </c>
      <c r="L57" s="170">
        <v>47.09</v>
      </c>
      <c r="M57" s="170">
        <v>24.54</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341.97</v>
      </c>
      <c r="D58" s="170">
        <v>20.239999999999998</v>
      </c>
      <c r="E58" s="170">
        <v>6.79</v>
      </c>
      <c r="F58" s="170">
        <v>102.12</v>
      </c>
      <c r="G58" s="170">
        <v>4.3600000000000003</v>
      </c>
      <c r="H58" s="170">
        <v>83.63</v>
      </c>
      <c r="I58" s="170">
        <v>83.54</v>
      </c>
      <c r="J58" s="170">
        <v>0.09</v>
      </c>
      <c r="K58" s="170">
        <v>0.19</v>
      </c>
      <c r="L58" s="170">
        <v>15.71</v>
      </c>
      <c r="M58" s="170">
        <v>108.92</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1196.96</v>
      </c>
      <c r="D59" s="170" t="s">
        <v>8</v>
      </c>
      <c r="E59" s="170" t="s">
        <v>8</v>
      </c>
      <c r="F59" s="170" t="s">
        <v>8</v>
      </c>
      <c r="G59" s="170" t="s">
        <v>8</v>
      </c>
      <c r="H59" s="170">
        <v>1196.96</v>
      </c>
      <c r="I59" s="170">
        <v>945.33</v>
      </c>
      <c r="J59" s="170">
        <v>251.63</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13.26</v>
      </c>
      <c r="D60" s="170" t="s">
        <v>8</v>
      </c>
      <c r="E60" s="170" t="s">
        <v>8</v>
      </c>
      <c r="F60" s="170" t="s">
        <v>8</v>
      </c>
      <c r="G60" s="170" t="s">
        <v>8</v>
      </c>
      <c r="H60" s="170" t="s">
        <v>8</v>
      </c>
      <c r="I60" s="170" t="s">
        <v>8</v>
      </c>
      <c r="J60" s="170" t="s">
        <v>8</v>
      </c>
      <c r="K60" s="170" t="s">
        <v>8</v>
      </c>
      <c r="L60" s="170" t="s">
        <v>8</v>
      </c>
      <c r="M60" s="170" t="s">
        <v>8</v>
      </c>
      <c r="N60" s="170">
        <v>13.26</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828.88</v>
      </c>
      <c r="D61" s="170">
        <v>53.5</v>
      </c>
      <c r="E61" s="170">
        <v>16.62</v>
      </c>
      <c r="F61" s="170">
        <v>72.44</v>
      </c>
      <c r="G61" s="170">
        <v>3.67</v>
      </c>
      <c r="H61" s="170">
        <v>635.39</v>
      </c>
      <c r="I61" s="170">
        <v>29.68</v>
      </c>
      <c r="J61" s="170">
        <v>605.71</v>
      </c>
      <c r="K61" s="170">
        <v>20.63</v>
      </c>
      <c r="L61" s="170">
        <v>21.82</v>
      </c>
      <c r="M61" s="170">
        <v>4.8</v>
      </c>
      <c r="N61" s="170" t="s">
        <v>8</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799.71</v>
      </c>
      <c r="D62" s="170" t="s">
        <v>8</v>
      </c>
      <c r="E62" s="170" t="s">
        <v>8</v>
      </c>
      <c r="F62" s="170">
        <v>5.69</v>
      </c>
      <c r="G62" s="170" t="s">
        <v>8</v>
      </c>
      <c r="H62" s="170">
        <v>157.57</v>
      </c>
      <c r="I62" s="170" t="s">
        <v>8</v>
      </c>
      <c r="J62" s="170">
        <v>157.57</v>
      </c>
      <c r="K62" s="170" t="s">
        <v>8</v>
      </c>
      <c r="L62" s="170">
        <v>0.13</v>
      </c>
      <c r="M62" s="170">
        <v>0.12</v>
      </c>
      <c r="N62" s="170">
        <v>636.19000000000005</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1974.05</v>
      </c>
      <c r="D63" s="171">
        <v>183.2</v>
      </c>
      <c r="E63" s="171">
        <v>74.72</v>
      </c>
      <c r="F63" s="171">
        <v>183.09</v>
      </c>
      <c r="G63" s="171">
        <v>32.03</v>
      </c>
      <c r="H63" s="171">
        <v>1855.46</v>
      </c>
      <c r="I63" s="171">
        <v>1109.96</v>
      </c>
      <c r="J63" s="171">
        <v>745.5</v>
      </c>
      <c r="K63" s="171">
        <v>45.85</v>
      </c>
      <c r="L63" s="171">
        <v>84.5</v>
      </c>
      <c r="M63" s="171">
        <v>138.13999999999999</v>
      </c>
      <c r="N63" s="171">
        <v>-622.92999999999995</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86.32</v>
      </c>
      <c r="D64" s="170">
        <v>18.41</v>
      </c>
      <c r="E64" s="170">
        <v>8.4600000000000009</v>
      </c>
      <c r="F64" s="170">
        <v>16.809999999999999</v>
      </c>
      <c r="G64" s="170">
        <v>0.04</v>
      </c>
      <c r="H64" s="170">
        <v>1.64</v>
      </c>
      <c r="I64" s="170" t="s">
        <v>8</v>
      </c>
      <c r="J64" s="170">
        <v>1.64</v>
      </c>
      <c r="K64" s="170" t="s">
        <v>8</v>
      </c>
      <c r="L64" s="170">
        <v>38.94</v>
      </c>
      <c r="M64" s="170">
        <v>2</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63.02</v>
      </c>
      <c r="D65" s="170">
        <v>6.73</v>
      </c>
      <c r="E65" s="170">
        <v>1.48</v>
      </c>
      <c r="F65" s="170">
        <v>16.190000000000001</v>
      </c>
      <c r="G65" s="170" t="s">
        <v>8</v>
      </c>
      <c r="H65" s="170">
        <v>0.47</v>
      </c>
      <c r="I65" s="170" t="s">
        <v>8</v>
      </c>
      <c r="J65" s="170">
        <v>0.47</v>
      </c>
      <c r="K65" s="170" t="s">
        <v>8</v>
      </c>
      <c r="L65" s="170">
        <v>36.18</v>
      </c>
      <c r="M65" s="170">
        <v>1.98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294.56</v>
      </c>
      <c r="D67" s="170" t="s">
        <v>8</v>
      </c>
      <c r="E67" s="170">
        <v>2.34</v>
      </c>
      <c r="F67" s="170" t="s">
        <v>8</v>
      </c>
      <c r="G67" s="170" t="s">
        <v>8</v>
      </c>
      <c r="H67" s="170">
        <v>0.21</v>
      </c>
      <c r="I67" s="170" t="s">
        <v>8</v>
      </c>
      <c r="J67" s="170">
        <v>0.21</v>
      </c>
      <c r="K67" s="170">
        <v>0.2</v>
      </c>
      <c r="L67" s="170" t="s">
        <v>8</v>
      </c>
      <c r="M67" s="170">
        <v>291.62</v>
      </c>
      <c r="N67" s="170">
        <v>0.19</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t="s">
        <v>8</v>
      </c>
      <c r="D68" s="170" t="s">
        <v>8</v>
      </c>
      <c r="E68" s="170" t="s">
        <v>8</v>
      </c>
      <c r="F68" s="170" t="s">
        <v>8</v>
      </c>
      <c r="G68" s="170" t="s">
        <v>8</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380.88</v>
      </c>
      <c r="D69" s="171">
        <v>18.41</v>
      </c>
      <c r="E69" s="171">
        <v>10.8</v>
      </c>
      <c r="F69" s="171">
        <v>16.809999999999999</v>
      </c>
      <c r="G69" s="171">
        <v>0.04</v>
      </c>
      <c r="H69" s="171">
        <v>1.85</v>
      </c>
      <c r="I69" s="171" t="s">
        <v>8</v>
      </c>
      <c r="J69" s="171">
        <v>1.85</v>
      </c>
      <c r="K69" s="171">
        <v>0.2</v>
      </c>
      <c r="L69" s="171">
        <v>38.94</v>
      </c>
      <c r="M69" s="171">
        <v>293.62</v>
      </c>
      <c r="N69" s="171">
        <v>0.19</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2354.9299999999998</v>
      </c>
      <c r="D70" s="171">
        <v>201.61</v>
      </c>
      <c r="E70" s="171">
        <v>85.52</v>
      </c>
      <c r="F70" s="171">
        <v>199.9</v>
      </c>
      <c r="G70" s="171">
        <v>32.07</v>
      </c>
      <c r="H70" s="171">
        <v>1857.32</v>
      </c>
      <c r="I70" s="171">
        <v>1109.96</v>
      </c>
      <c r="J70" s="171">
        <v>747.36</v>
      </c>
      <c r="K70" s="171">
        <v>46.05</v>
      </c>
      <c r="L70" s="171">
        <v>123.44</v>
      </c>
      <c r="M70" s="171">
        <v>431.76</v>
      </c>
      <c r="N70" s="171">
        <v>-622.74</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268.29000000000002</v>
      </c>
      <c r="D75" s="170" t="s">
        <v>8</v>
      </c>
      <c r="E75" s="170" t="s">
        <v>8</v>
      </c>
      <c r="F75" s="170" t="s">
        <v>8</v>
      </c>
      <c r="G75" s="170" t="s">
        <v>8</v>
      </c>
      <c r="H75" s="170" t="s">
        <v>8</v>
      </c>
      <c r="I75" s="170" t="s">
        <v>8</v>
      </c>
      <c r="J75" s="170" t="s">
        <v>8</v>
      </c>
      <c r="K75" s="170" t="s">
        <v>8</v>
      </c>
      <c r="L75" s="170" t="s">
        <v>8</v>
      </c>
      <c r="M75" s="170" t="s">
        <v>8</v>
      </c>
      <c r="N75" s="170">
        <v>268.29000000000002</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201.44</v>
      </c>
      <c r="D76" s="170" t="s">
        <v>8</v>
      </c>
      <c r="E76" s="170" t="s">
        <v>8</v>
      </c>
      <c r="F76" s="170" t="s">
        <v>8</v>
      </c>
      <c r="G76" s="170" t="s">
        <v>8</v>
      </c>
      <c r="H76" s="170" t="s">
        <v>8</v>
      </c>
      <c r="I76" s="170" t="s">
        <v>8</v>
      </c>
      <c r="J76" s="170" t="s">
        <v>8</v>
      </c>
      <c r="K76" s="170" t="s">
        <v>8</v>
      </c>
      <c r="L76" s="170" t="s">
        <v>8</v>
      </c>
      <c r="M76" s="170" t="s">
        <v>8</v>
      </c>
      <c r="N76" s="170">
        <v>201.44</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791.54</v>
      </c>
      <c r="D77" s="170">
        <v>4.0599999999999996</v>
      </c>
      <c r="E77" s="170">
        <v>0.09</v>
      </c>
      <c r="F77" s="170">
        <v>1.97</v>
      </c>
      <c r="G77" s="170">
        <v>3.88</v>
      </c>
      <c r="H77" s="170">
        <v>761.17</v>
      </c>
      <c r="I77" s="170">
        <v>427.43</v>
      </c>
      <c r="J77" s="170">
        <v>333.74</v>
      </c>
      <c r="K77" s="170">
        <v>7.25</v>
      </c>
      <c r="L77" s="170">
        <v>11.67</v>
      </c>
      <c r="M77" s="170">
        <v>1.44</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156.54</v>
      </c>
      <c r="D78" s="170">
        <v>23.22</v>
      </c>
      <c r="E78" s="170" t="s">
        <v>8</v>
      </c>
      <c r="F78" s="170">
        <v>7.0000000000000007E-2</v>
      </c>
      <c r="G78" s="170">
        <v>2.77</v>
      </c>
      <c r="H78" s="170">
        <v>129.31</v>
      </c>
      <c r="I78" s="170">
        <v>127.77</v>
      </c>
      <c r="J78" s="170">
        <v>1.55</v>
      </c>
      <c r="K78" s="170">
        <v>0.39</v>
      </c>
      <c r="L78" s="170" t="s">
        <v>8</v>
      </c>
      <c r="M78" s="170">
        <v>0.76</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160.15</v>
      </c>
      <c r="D79" s="170" t="s">
        <v>8</v>
      </c>
      <c r="E79" s="170">
        <v>17.73</v>
      </c>
      <c r="F79" s="170">
        <v>1.06</v>
      </c>
      <c r="G79" s="170">
        <v>4.24</v>
      </c>
      <c r="H79" s="170">
        <v>0.05</v>
      </c>
      <c r="I79" s="170">
        <v>0.03</v>
      </c>
      <c r="J79" s="170">
        <v>0.02</v>
      </c>
      <c r="K79" s="170">
        <v>2.73</v>
      </c>
      <c r="L79" s="170">
        <v>22.84</v>
      </c>
      <c r="M79" s="170">
        <v>111.5</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1169.71</v>
      </c>
      <c r="D80" s="170">
        <v>34.9</v>
      </c>
      <c r="E80" s="170">
        <v>18.309999999999999</v>
      </c>
      <c r="F80" s="170">
        <v>8.1</v>
      </c>
      <c r="G80" s="170">
        <v>2.0299999999999998</v>
      </c>
      <c r="H80" s="170">
        <v>464.66</v>
      </c>
      <c r="I80" s="170">
        <v>283.32</v>
      </c>
      <c r="J80" s="170">
        <v>181.34</v>
      </c>
      <c r="K80" s="170">
        <v>0.05</v>
      </c>
      <c r="L80" s="170">
        <v>0.51</v>
      </c>
      <c r="M80" s="170">
        <v>4.68</v>
      </c>
      <c r="N80" s="170">
        <v>636.47</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799.71</v>
      </c>
      <c r="D81" s="170" t="s">
        <v>8</v>
      </c>
      <c r="E81" s="170" t="s">
        <v>8</v>
      </c>
      <c r="F81" s="170">
        <v>5.69</v>
      </c>
      <c r="G81" s="170" t="s">
        <v>8</v>
      </c>
      <c r="H81" s="170">
        <v>157.57</v>
      </c>
      <c r="I81" s="170" t="s">
        <v>8</v>
      </c>
      <c r="J81" s="170">
        <v>157.57</v>
      </c>
      <c r="K81" s="170" t="s">
        <v>8</v>
      </c>
      <c r="L81" s="170">
        <v>0.13</v>
      </c>
      <c r="M81" s="170">
        <v>0.12</v>
      </c>
      <c r="N81" s="170">
        <v>636.19000000000005</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1947.96</v>
      </c>
      <c r="D82" s="171">
        <v>62.19</v>
      </c>
      <c r="E82" s="171">
        <v>36.119999999999997</v>
      </c>
      <c r="F82" s="171">
        <v>5.51</v>
      </c>
      <c r="G82" s="171">
        <v>12.93</v>
      </c>
      <c r="H82" s="171">
        <v>1197.6300000000001</v>
      </c>
      <c r="I82" s="171">
        <v>838.55</v>
      </c>
      <c r="J82" s="171">
        <v>359.08</v>
      </c>
      <c r="K82" s="171">
        <v>10.43</v>
      </c>
      <c r="L82" s="171">
        <v>34.9</v>
      </c>
      <c r="M82" s="171">
        <v>118.25</v>
      </c>
      <c r="N82" s="171">
        <v>470</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131.6</v>
      </c>
      <c r="D83" s="170">
        <v>7.72</v>
      </c>
      <c r="E83" s="170">
        <v>4.3600000000000003</v>
      </c>
      <c r="F83" s="170">
        <v>8.57</v>
      </c>
      <c r="G83" s="170" t="s">
        <v>8</v>
      </c>
      <c r="H83" s="170">
        <v>0.77</v>
      </c>
      <c r="I83" s="170" t="s">
        <v>8</v>
      </c>
      <c r="J83" s="170">
        <v>0.77</v>
      </c>
      <c r="K83" s="170" t="s">
        <v>8</v>
      </c>
      <c r="L83" s="170">
        <v>13.08</v>
      </c>
      <c r="M83" s="170">
        <v>47.69</v>
      </c>
      <c r="N83" s="170">
        <v>49.4</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198.39</v>
      </c>
      <c r="D85" s="170">
        <v>0.47</v>
      </c>
      <c r="E85" s="170">
        <v>0.49</v>
      </c>
      <c r="F85" s="170" t="s">
        <v>8</v>
      </c>
      <c r="G85" s="170" t="s">
        <v>8</v>
      </c>
      <c r="H85" s="170">
        <v>0.25</v>
      </c>
      <c r="I85" s="170" t="s">
        <v>8</v>
      </c>
      <c r="J85" s="170">
        <v>0.25</v>
      </c>
      <c r="K85" s="170" t="s">
        <v>8</v>
      </c>
      <c r="L85" s="170">
        <v>7.15</v>
      </c>
      <c r="M85" s="170">
        <v>190.04</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t="s">
        <v>8</v>
      </c>
      <c r="D86" s="170" t="s">
        <v>8</v>
      </c>
      <c r="E86" s="170" t="s">
        <v>8</v>
      </c>
      <c r="F86" s="170" t="s">
        <v>8</v>
      </c>
      <c r="G86" s="170" t="s">
        <v>8</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329.99</v>
      </c>
      <c r="D87" s="171">
        <v>8.19</v>
      </c>
      <c r="E87" s="171">
        <v>4.8499999999999996</v>
      </c>
      <c r="F87" s="171">
        <v>8.57</v>
      </c>
      <c r="G87" s="171" t="s">
        <v>8</v>
      </c>
      <c r="H87" s="171">
        <v>1.02</v>
      </c>
      <c r="I87" s="171" t="s">
        <v>8</v>
      </c>
      <c r="J87" s="171">
        <v>1.02</v>
      </c>
      <c r="K87" s="171" t="s">
        <v>8</v>
      </c>
      <c r="L87" s="171">
        <v>20.23</v>
      </c>
      <c r="M87" s="171">
        <v>237.73</v>
      </c>
      <c r="N87" s="171">
        <v>49.4</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2277.96</v>
      </c>
      <c r="D88" s="171">
        <v>70.38</v>
      </c>
      <c r="E88" s="171">
        <v>40.97</v>
      </c>
      <c r="F88" s="171">
        <v>14.08</v>
      </c>
      <c r="G88" s="171">
        <v>12.93</v>
      </c>
      <c r="H88" s="171">
        <v>1198.6500000000001</v>
      </c>
      <c r="I88" s="171">
        <v>838.55</v>
      </c>
      <c r="J88" s="171">
        <v>360.1</v>
      </c>
      <c r="K88" s="171">
        <v>10.43</v>
      </c>
      <c r="L88" s="171">
        <v>55.13</v>
      </c>
      <c r="M88" s="171">
        <v>355.98</v>
      </c>
      <c r="N88" s="171">
        <v>519.4</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-76.97</v>
      </c>
      <c r="D89" s="171">
        <v>-131.22999999999999</v>
      </c>
      <c r="E89" s="171">
        <v>-44.55</v>
      </c>
      <c r="F89" s="171">
        <v>-185.82</v>
      </c>
      <c r="G89" s="171">
        <v>-19.14</v>
      </c>
      <c r="H89" s="171">
        <v>-658.67</v>
      </c>
      <c r="I89" s="171">
        <v>-271.41000000000003</v>
      </c>
      <c r="J89" s="171">
        <v>-387.25</v>
      </c>
      <c r="K89" s="171">
        <v>-35.619999999999997</v>
      </c>
      <c r="L89" s="171">
        <v>-68.31</v>
      </c>
      <c r="M89" s="171">
        <v>-75.78</v>
      </c>
      <c r="N89" s="171">
        <v>1142.1400000000001</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-26.09</v>
      </c>
      <c r="D90" s="172">
        <v>-121.01</v>
      </c>
      <c r="E90" s="172">
        <v>-38.590000000000003</v>
      </c>
      <c r="F90" s="172">
        <v>-177.58</v>
      </c>
      <c r="G90" s="172">
        <v>-19.100000000000001</v>
      </c>
      <c r="H90" s="172">
        <v>-657.83</v>
      </c>
      <c r="I90" s="172">
        <v>-271.41000000000003</v>
      </c>
      <c r="J90" s="172">
        <v>-386.42</v>
      </c>
      <c r="K90" s="172">
        <v>-35.42</v>
      </c>
      <c r="L90" s="172">
        <v>-49.6</v>
      </c>
      <c r="M90" s="172">
        <v>-19.89</v>
      </c>
      <c r="N90" s="172">
        <v>1092.93</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56.61</v>
      </c>
      <c r="D91" s="170" t="s">
        <v>8</v>
      </c>
      <c r="E91" s="170" t="s">
        <v>8</v>
      </c>
      <c r="F91" s="170" t="s">
        <v>8</v>
      </c>
      <c r="G91" s="170" t="s">
        <v>8</v>
      </c>
      <c r="H91" s="170" t="s">
        <v>8</v>
      </c>
      <c r="I91" s="170" t="s">
        <v>8</v>
      </c>
      <c r="J91" s="170" t="s">
        <v>8</v>
      </c>
      <c r="K91" s="170" t="s">
        <v>8</v>
      </c>
      <c r="L91" s="170" t="s">
        <v>8</v>
      </c>
      <c r="M91" s="170" t="s">
        <v>8</v>
      </c>
      <c r="N91" s="170">
        <v>56.61</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60.33</v>
      </c>
      <c r="D92" s="170" t="s">
        <v>8</v>
      </c>
      <c r="E92" s="170" t="s">
        <v>8</v>
      </c>
      <c r="F92" s="170" t="s">
        <v>8</v>
      </c>
      <c r="G92" s="170" t="s">
        <v>8</v>
      </c>
      <c r="H92" s="170" t="s">
        <v>8</v>
      </c>
      <c r="I92" s="170" t="s">
        <v>8</v>
      </c>
      <c r="J92" s="170" t="s">
        <v>8</v>
      </c>
      <c r="K92" s="170" t="s">
        <v>8</v>
      </c>
      <c r="L92" s="170" t="s">
        <v>8</v>
      </c>
      <c r="M92" s="170" t="s">
        <v>8</v>
      </c>
      <c r="N92" s="170">
        <v>60.33</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dimension ref="A1:AC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6.42578125" style="77" customWidth="1"/>
    <col min="3" max="7" width="10.42578125" style="77" customWidth="1"/>
    <col min="8" max="11" width="7.28515625" style="77" customWidth="1"/>
    <col min="12" max="12" width="8" style="77" customWidth="1"/>
    <col min="13" max="14" width="7.5703125" style="77" customWidth="1"/>
    <col min="15" max="16384" width="11.42578125" style="77"/>
  </cols>
  <sheetData>
    <row r="1" spans="1:14" s="74" customFormat="1" ht="35.1" customHeight="1">
      <c r="A1" s="229" t="s">
        <v>611</v>
      </c>
      <c r="B1" s="230"/>
      <c r="C1" s="231" t="str">
        <f>"Auszahlungen und Einzahlungen der Kreisverwaltungen "&amp;Deckblatt!A7&amp;" 
nach Produktbereichen"</f>
        <v>Auszahlungen und Einzahlungen der Kreisverwaltungen 2024 
nach Produktbereichen</v>
      </c>
      <c r="D1" s="231"/>
      <c r="E1" s="231"/>
      <c r="F1" s="231"/>
      <c r="G1" s="232"/>
      <c r="H1" s="233" t="str">
        <f>"Auszahlungen und Einzahlungen der Kreisverwaltungen "&amp;Deckblatt!A7&amp;" 
nach Produktbereichen"</f>
        <v>Auszahlungen und Einzahlungen der Kreisverwaltungen 2024 
nach Produktbereichen</v>
      </c>
      <c r="I1" s="231"/>
      <c r="J1" s="231"/>
      <c r="K1" s="231"/>
      <c r="L1" s="231"/>
      <c r="M1" s="231"/>
      <c r="N1" s="232"/>
    </row>
    <row r="2" spans="1:14" s="74" customFormat="1" ht="15" customHeight="1">
      <c r="A2" s="229" t="s">
        <v>617</v>
      </c>
      <c r="B2" s="230"/>
      <c r="C2" s="231" t="s">
        <v>67</v>
      </c>
      <c r="D2" s="231"/>
      <c r="E2" s="231"/>
      <c r="F2" s="231"/>
      <c r="G2" s="232"/>
      <c r="H2" s="233" t="s">
        <v>67</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23" t="s">
        <v>27</v>
      </c>
      <c r="B4" s="224" t="s">
        <v>115</v>
      </c>
      <c r="C4" s="224" t="s">
        <v>1</v>
      </c>
      <c r="D4" s="224" t="s">
        <v>119</v>
      </c>
      <c r="E4" s="224"/>
      <c r="F4" s="224"/>
      <c r="G4" s="277"/>
      <c r="H4" s="278" t="s">
        <v>119</v>
      </c>
      <c r="I4" s="224"/>
      <c r="J4" s="224"/>
      <c r="K4" s="224"/>
      <c r="L4" s="224"/>
      <c r="M4" s="224"/>
      <c r="N4" s="277"/>
    </row>
    <row r="5" spans="1:14" ht="11.45" customHeight="1">
      <c r="A5" s="223"/>
      <c r="B5" s="224"/>
      <c r="C5" s="224"/>
      <c r="D5" s="228" t="s">
        <v>106</v>
      </c>
      <c r="E5" s="228" t="s">
        <v>107</v>
      </c>
      <c r="F5" s="228" t="s">
        <v>108</v>
      </c>
      <c r="G5" s="227" t="s">
        <v>109</v>
      </c>
      <c r="H5" s="223" t="s">
        <v>110</v>
      </c>
      <c r="I5" s="228" t="s">
        <v>103</v>
      </c>
      <c r="J5" s="228"/>
      <c r="K5" s="228" t="s">
        <v>112</v>
      </c>
      <c r="L5" s="228" t="s">
        <v>117</v>
      </c>
      <c r="M5" s="228" t="s">
        <v>118</v>
      </c>
      <c r="N5" s="227" t="s">
        <v>113</v>
      </c>
    </row>
    <row r="6" spans="1:14" ht="11.45" customHeight="1">
      <c r="A6" s="223"/>
      <c r="B6" s="224"/>
      <c r="C6" s="224"/>
      <c r="D6" s="228"/>
      <c r="E6" s="228"/>
      <c r="F6" s="228"/>
      <c r="G6" s="227"/>
      <c r="H6" s="223"/>
      <c r="I6" s="228" t="s">
        <v>102</v>
      </c>
      <c r="J6" s="228" t="s">
        <v>111</v>
      </c>
      <c r="K6" s="228"/>
      <c r="L6" s="228"/>
      <c r="M6" s="228"/>
      <c r="N6" s="227"/>
    </row>
    <row r="7" spans="1:14" ht="11.45" customHeight="1">
      <c r="A7" s="223"/>
      <c r="B7" s="224"/>
      <c r="C7" s="224"/>
      <c r="D7" s="228"/>
      <c r="E7" s="228"/>
      <c r="F7" s="228"/>
      <c r="G7" s="227"/>
      <c r="H7" s="223"/>
      <c r="I7" s="228"/>
      <c r="J7" s="228"/>
      <c r="K7" s="228"/>
      <c r="L7" s="228"/>
      <c r="M7" s="228"/>
      <c r="N7" s="227"/>
    </row>
    <row r="8" spans="1:14" ht="11.45" customHeight="1">
      <c r="A8" s="223"/>
      <c r="B8" s="224"/>
      <c r="C8" s="224"/>
      <c r="D8" s="228"/>
      <c r="E8" s="228"/>
      <c r="F8" s="228"/>
      <c r="G8" s="227"/>
      <c r="H8" s="223"/>
      <c r="I8" s="228"/>
      <c r="J8" s="228"/>
      <c r="K8" s="228"/>
      <c r="L8" s="228"/>
      <c r="M8" s="228"/>
      <c r="N8" s="227"/>
    </row>
    <row r="9" spans="1:14" ht="11.45" customHeight="1">
      <c r="A9" s="223"/>
      <c r="B9" s="224"/>
      <c r="C9" s="276"/>
      <c r="D9" s="279"/>
      <c r="E9" s="279"/>
      <c r="F9" s="279"/>
      <c r="G9" s="280"/>
      <c r="H9" s="281"/>
      <c r="I9" s="279"/>
      <c r="J9" s="279"/>
      <c r="K9" s="279"/>
      <c r="L9" s="279"/>
      <c r="M9" s="279"/>
      <c r="N9" s="227"/>
    </row>
    <row r="10" spans="1:14" ht="11.45" customHeight="1">
      <c r="A10" s="223"/>
      <c r="B10" s="224"/>
      <c r="C10" s="276"/>
      <c r="D10" s="279"/>
      <c r="E10" s="279"/>
      <c r="F10" s="279"/>
      <c r="G10" s="280"/>
      <c r="H10" s="281"/>
      <c r="I10" s="279"/>
      <c r="J10" s="279"/>
      <c r="K10" s="279"/>
      <c r="L10" s="279"/>
      <c r="M10" s="279"/>
      <c r="N10" s="227"/>
    </row>
    <row r="11" spans="1:14" ht="11.45" customHeight="1">
      <c r="A11" s="223"/>
      <c r="B11" s="224"/>
      <c r="C11" s="276"/>
      <c r="D11" s="279"/>
      <c r="E11" s="279"/>
      <c r="F11" s="279"/>
      <c r="G11" s="280"/>
      <c r="H11" s="281"/>
      <c r="I11" s="279"/>
      <c r="J11" s="279"/>
      <c r="K11" s="279"/>
      <c r="L11" s="279"/>
      <c r="M11" s="279"/>
      <c r="N11" s="227"/>
    </row>
    <row r="12" spans="1:14" ht="11.45" customHeight="1">
      <c r="A12" s="223"/>
      <c r="B12" s="224"/>
      <c r="C12" s="276"/>
      <c r="D12" s="279"/>
      <c r="E12" s="279"/>
      <c r="F12" s="279"/>
      <c r="G12" s="280"/>
      <c r="H12" s="281"/>
      <c r="I12" s="279"/>
      <c r="J12" s="279"/>
      <c r="K12" s="279"/>
      <c r="L12" s="279"/>
      <c r="M12" s="279"/>
      <c r="N12" s="227"/>
    </row>
    <row r="13" spans="1:14" ht="11.45" customHeight="1">
      <c r="A13" s="223"/>
      <c r="B13" s="224"/>
      <c r="C13" s="276"/>
      <c r="D13" s="279"/>
      <c r="E13" s="279"/>
      <c r="F13" s="279"/>
      <c r="G13" s="280"/>
      <c r="H13" s="281"/>
      <c r="I13" s="279"/>
      <c r="J13" s="279"/>
      <c r="K13" s="279"/>
      <c r="L13" s="279"/>
      <c r="M13" s="279"/>
      <c r="N13" s="227"/>
    </row>
    <row r="14" spans="1:14" ht="11.45" customHeight="1">
      <c r="A14" s="223"/>
      <c r="B14" s="224"/>
      <c r="C14" s="276"/>
      <c r="D14" s="279"/>
      <c r="E14" s="279"/>
      <c r="F14" s="279"/>
      <c r="G14" s="280"/>
      <c r="H14" s="281"/>
      <c r="I14" s="279"/>
      <c r="J14" s="279"/>
      <c r="K14" s="279"/>
      <c r="L14" s="279"/>
      <c r="M14" s="279"/>
      <c r="N14" s="227"/>
    </row>
    <row r="15" spans="1:14" ht="11.45" customHeight="1">
      <c r="A15" s="223"/>
      <c r="B15" s="224"/>
      <c r="C15" s="276"/>
      <c r="D15" s="279"/>
      <c r="E15" s="279"/>
      <c r="F15" s="279"/>
      <c r="G15" s="280"/>
      <c r="H15" s="281"/>
      <c r="I15" s="279"/>
      <c r="J15" s="279"/>
      <c r="K15" s="279"/>
      <c r="L15" s="279"/>
      <c r="M15" s="279"/>
      <c r="N15" s="227"/>
    </row>
    <row r="16" spans="1:14" ht="11.45" customHeight="1">
      <c r="A16" s="223"/>
      <c r="B16" s="224"/>
      <c r="C16" s="276"/>
      <c r="D16" s="279"/>
      <c r="E16" s="279"/>
      <c r="F16" s="279"/>
      <c r="G16" s="280"/>
      <c r="H16" s="281"/>
      <c r="I16" s="279"/>
      <c r="J16" s="279"/>
      <c r="K16" s="279"/>
      <c r="L16" s="279"/>
      <c r="M16" s="279"/>
      <c r="N16" s="227"/>
    </row>
    <row r="17" spans="1:29" ht="11.25" customHeight="1">
      <c r="A17" s="223"/>
      <c r="B17" s="224"/>
      <c r="C17" s="276"/>
      <c r="D17" s="145">
        <v>11</v>
      </c>
      <c r="E17" s="145">
        <v>12</v>
      </c>
      <c r="F17" s="145" t="s">
        <v>100</v>
      </c>
      <c r="G17" s="146" t="s">
        <v>101</v>
      </c>
      <c r="H17" s="147">
        <v>3</v>
      </c>
      <c r="I17" s="145" t="s">
        <v>104</v>
      </c>
      <c r="J17" s="145">
        <v>36</v>
      </c>
      <c r="K17" s="145">
        <v>4</v>
      </c>
      <c r="L17" s="145" t="s">
        <v>105</v>
      </c>
      <c r="M17" s="145" t="s">
        <v>114</v>
      </c>
      <c r="N17" s="141">
        <v>6</v>
      </c>
    </row>
    <row r="18" spans="1:29" s="83" customFormat="1" ht="11.45" customHeight="1">
      <c r="A18" s="64">
        <v>1</v>
      </c>
      <c r="B18" s="65">
        <v>2</v>
      </c>
      <c r="C18" s="142">
        <v>3</v>
      </c>
      <c r="D18" s="142">
        <v>4</v>
      </c>
      <c r="E18" s="142">
        <v>5</v>
      </c>
      <c r="F18" s="142">
        <v>6</v>
      </c>
      <c r="G18" s="143">
        <v>7</v>
      </c>
      <c r="H18" s="148">
        <v>8</v>
      </c>
      <c r="I18" s="142">
        <v>9</v>
      </c>
      <c r="J18" s="142">
        <v>10</v>
      </c>
      <c r="K18" s="142">
        <v>11</v>
      </c>
      <c r="L18" s="142">
        <v>12</v>
      </c>
      <c r="M18" s="142">
        <v>13</v>
      </c>
      <c r="N18" s="67">
        <v>14</v>
      </c>
    </row>
    <row r="19" spans="1:29" s="71" customFormat="1" ht="20.100000000000001" customHeight="1">
      <c r="A19" s="88"/>
      <c r="B19" s="84"/>
      <c r="C19" s="274" t="s">
        <v>961</v>
      </c>
      <c r="D19" s="275"/>
      <c r="E19" s="275"/>
      <c r="F19" s="275"/>
      <c r="G19" s="275"/>
      <c r="H19" s="275" t="s">
        <v>961</v>
      </c>
      <c r="I19" s="275"/>
      <c r="J19" s="275"/>
      <c r="K19" s="275"/>
      <c r="L19" s="275"/>
      <c r="M19" s="275"/>
      <c r="N19" s="275"/>
      <c r="O19" s="85"/>
      <c r="P19" s="85"/>
      <c r="Q19" s="85"/>
      <c r="R19" s="85"/>
      <c r="S19" s="85"/>
      <c r="T19" s="85"/>
      <c r="U19" s="85"/>
      <c r="V19" s="85"/>
      <c r="W19" s="85"/>
      <c r="X19" s="85"/>
      <c r="Y19" s="85"/>
      <c r="Z19" s="85"/>
      <c r="AA19" s="85"/>
      <c r="AB19" s="85"/>
      <c r="AC19" s="85"/>
    </row>
    <row r="20" spans="1:29" s="71" customFormat="1" ht="11.1" customHeight="1">
      <c r="A20" s="69">
        <f>IF(B20&lt;&gt;"",COUNTA($B$20:B20),"")</f>
        <v>1</v>
      </c>
      <c r="B20" s="78" t="s">
        <v>69</v>
      </c>
      <c r="C20" s="163">
        <v>88330</v>
      </c>
      <c r="D20" s="163">
        <v>24973</v>
      </c>
      <c r="E20" s="163">
        <v>13802</v>
      </c>
      <c r="F20" s="163">
        <v>4326</v>
      </c>
      <c r="G20" s="163">
        <v>2965</v>
      </c>
      <c r="H20" s="163">
        <v>17547</v>
      </c>
      <c r="I20" s="163">
        <v>10286</v>
      </c>
      <c r="J20" s="163">
        <v>7262</v>
      </c>
      <c r="K20" s="163">
        <v>4022</v>
      </c>
      <c r="L20" s="163">
        <v>15658</v>
      </c>
      <c r="M20" s="163">
        <v>5038</v>
      </c>
      <c r="N20" s="163" t="s">
        <v>8</v>
      </c>
      <c r="O20" s="85"/>
      <c r="P20" s="85"/>
      <c r="Q20" s="85"/>
      <c r="R20" s="85"/>
      <c r="S20" s="85"/>
      <c r="T20" s="85"/>
      <c r="U20" s="85"/>
      <c r="V20" s="85"/>
      <c r="W20" s="85"/>
      <c r="X20" s="85"/>
      <c r="Y20" s="85"/>
      <c r="Z20" s="85"/>
      <c r="AA20" s="85"/>
      <c r="AB20" s="85"/>
      <c r="AC20" s="85"/>
    </row>
    <row r="21" spans="1:29" s="71" customFormat="1" ht="11.1" customHeight="1">
      <c r="A21" s="69">
        <f>IF(B21&lt;&gt;"",COUNTA($B$20:B21),"")</f>
        <v>2</v>
      </c>
      <c r="B21" s="78" t="s">
        <v>70</v>
      </c>
      <c r="C21" s="163">
        <v>39849</v>
      </c>
      <c r="D21" s="163">
        <v>4688</v>
      </c>
      <c r="E21" s="163">
        <v>4441</v>
      </c>
      <c r="F21" s="163">
        <v>17600</v>
      </c>
      <c r="G21" s="163">
        <v>1594</v>
      </c>
      <c r="H21" s="163">
        <v>4820</v>
      </c>
      <c r="I21" s="163">
        <v>4704</v>
      </c>
      <c r="J21" s="163">
        <v>116</v>
      </c>
      <c r="K21" s="163">
        <v>90</v>
      </c>
      <c r="L21" s="163">
        <v>4012</v>
      </c>
      <c r="M21" s="163">
        <v>2604</v>
      </c>
      <c r="N21" s="163" t="s">
        <v>8</v>
      </c>
      <c r="O21" s="85"/>
      <c r="P21" s="85"/>
      <c r="Q21" s="85"/>
      <c r="R21" s="85"/>
      <c r="S21" s="85"/>
      <c r="T21" s="85"/>
      <c r="U21" s="85"/>
      <c r="V21" s="85"/>
      <c r="W21" s="85"/>
      <c r="X21" s="85"/>
      <c r="Y21" s="85"/>
      <c r="Z21" s="85"/>
      <c r="AA21" s="85"/>
      <c r="AB21" s="85"/>
      <c r="AC21" s="85"/>
    </row>
    <row r="22" spans="1:29" s="71" customFormat="1" ht="21.6" customHeight="1">
      <c r="A22" s="69">
        <f>IF(B22&lt;&gt;"",COUNTA($B$20:B22),"")</f>
        <v>3</v>
      </c>
      <c r="B22" s="79" t="s">
        <v>626</v>
      </c>
      <c r="C22" s="163">
        <v>176787</v>
      </c>
      <c r="D22" s="163" t="s">
        <v>8</v>
      </c>
      <c r="E22" s="163" t="s">
        <v>8</v>
      </c>
      <c r="F22" s="163" t="s">
        <v>8</v>
      </c>
      <c r="G22" s="163" t="s">
        <v>8</v>
      </c>
      <c r="H22" s="163">
        <v>176787</v>
      </c>
      <c r="I22" s="163">
        <v>145275</v>
      </c>
      <c r="J22" s="163">
        <v>31512</v>
      </c>
      <c r="K22" s="163" t="s">
        <v>8</v>
      </c>
      <c r="L22" s="163" t="s">
        <v>8</v>
      </c>
      <c r="M22" s="163" t="s">
        <v>8</v>
      </c>
      <c r="N22" s="163" t="s">
        <v>8</v>
      </c>
      <c r="O22" s="85"/>
      <c r="P22" s="85"/>
      <c r="Q22" s="85"/>
      <c r="R22" s="85"/>
      <c r="S22" s="85"/>
      <c r="T22" s="85"/>
      <c r="U22" s="85"/>
      <c r="V22" s="85"/>
      <c r="W22" s="85"/>
      <c r="X22" s="85"/>
      <c r="Y22" s="85"/>
      <c r="Z22" s="85"/>
      <c r="AA22" s="85"/>
      <c r="AB22" s="85"/>
      <c r="AC22" s="85"/>
    </row>
    <row r="23" spans="1:29" s="71" customFormat="1" ht="11.1" customHeight="1">
      <c r="A23" s="69">
        <f>IF(B23&lt;&gt;"",COUNTA($B$20:B23),"")</f>
        <v>4</v>
      </c>
      <c r="B23" s="78" t="s">
        <v>71</v>
      </c>
      <c r="C23" s="163">
        <v>2531</v>
      </c>
      <c r="D23" s="163" t="s">
        <v>8</v>
      </c>
      <c r="E23" s="163" t="s">
        <v>8</v>
      </c>
      <c r="F23" s="163" t="s">
        <v>8</v>
      </c>
      <c r="G23" s="163" t="s">
        <v>8</v>
      </c>
      <c r="H23" s="163" t="s">
        <v>8</v>
      </c>
      <c r="I23" s="163" t="s">
        <v>8</v>
      </c>
      <c r="J23" s="163" t="s">
        <v>8</v>
      </c>
      <c r="K23" s="163" t="s">
        <v>8</v>
      </c>
      <c r="L23" s="163" t="s">
        <v>8</v>
      </c>
      <c r="M23" s="163" t="s">
        <v>8</v>
      </c>
      <c r="N23" s="163">
        <v>2530</v>
      </c>
      <c r="O23" s="85"/>
      <c r="P23" s="85"/>
      <c r="Q23" s="85"/>
      <c r="R23" s="85"/>
      <c r="S23" s="85"/>
      <c r="T23" s="85"/>
      <c r="U23" s="85"/>
      <c r="V23" s="85"/>
      <c r="W23" s="85"/>
      <c r="X23" s="85"/>
      <c r="Y23" s="85"/>
      <c r="Z23" s="85"/>
      <c r="AA23" s="85"/>
      <c r="AB23" s="85"/>
      <c r="AC23" s="85"/>
    </row>
    <row r="24" spans="1:29" s="71" customFormat="1" ht="11.1" customHeight="1">
      <c r="A24" s="69">
        <f>IF(B24&lt;&gt;"",COUNTA($B$20:B24),"")</f>
        <v>5</v>
      </c>
      <c r="B24" s="78" t="s">
        <v>72</v>
      </c>
      <c r="C24" s="163">
        <v>195536</v>
      </c>
      <c r="D24" s="163">
        <v>9905</v>
      </c>
      <c r="E24" s="163">
        <v>2243</v>
      </c>
      <c r="F24" s="163">
        <v>11358</v>
      </c>
      <c r="G24" s="163">
        <v>607</v>
      </c>
      <c r="H24" s="163">
        <v>140606</v>
      </c>
      <c r="I24" s="163">
        <v>12142</v>
      </c>
      <c r="J24" s="163">
        <v>128464</v>
      </c>
      <c r="K24" s="163">
        <v>4001</v>
      </c>
      <c r="L24" s="163">
        <v>24940</v>
      </c>
      <c r="M24" s="163">
        <v>1874</v>
      </c>
      <c r="N24" s="163">
        <v>1</v>
      </c>
      <c r="O24" s="85"/>
      <c r="P24" s="85"/>
      <c r="Q24" s="85"/>
      <c r="R24" s="85"/>
      <c r="S24" s="85"/>
      <c r="T24" s="85"/>
      <c r="U24" s="85"/>
      <c r="V24" s="85"/>
      <c r="W24" s="85"/>
      <c r="X24" s="85"/>
      <c r="Y24" s="85"/>
      <c r="Z24" s="85"/>
      <c r="AA24" s="85"/>
      <c r="AB24" s="85"/>
      <c r="AC24" s="85"/>
    </row>
    <row r="25" spans="1:29" s="71" customFormat="1" ht="11.1" customHeight="1">
      <c r="A25" s="69">
        <f>IF(B25&lt;&gt;"",COUNTA($B$20:B25),"")</f>
        <v>6</v>
      </c>
      <c r="B25" s="78" t="s">
        <v>73</v>
      </c>
      <c r="C25" s="163">
        <v>164216</v>
      </c>
      <c r="D25" s="163">
        <v>306</v>
      </c>
      <c r="E25" s="163">
        <v>1679</v>
      </c>
      <c r="F25" s="163">
        <v>2735</v>
      </c>
      <c r="G25" s="163">
        <v>220</v>
      </c>
      <c r="H25" s="163">
        <v>37739</v>
      </c>
      <c r="I25" s="163" t="s">
        <v>8</v>
      </c>
      <c r="J25" s="163">
        <v>37739</v>
      </c>
      <c r="K25" s="163">
        <v>1</v>
      </c>
      <c r="L25" s="163">
        <v>1800</v>
      </c>
      <c r="M25" s="163">
        <v>121</v>
      </c>
      <c r="N25" s="163">
        <v>119615</v>
      </c>
      <c r="O25" s="85"/>
      <c r="P25" s="85"/>
      <c r="Q25" s="85"/>
      <c r="R25" s="85"/>
      <c r="S25" s="85"/>
      <c r="T25" s="85"/>
      <c r="U25" s="85"/>
      <c r="V25" s="85"/>
      <c r="W25" s="85"/>
      <c r="X25" s="85"/>
      <c r="Y25" s="85"/>
      <c r="Z25" s="85"/>
      <c r="AA25" s="85"/>
      <c r="AB25" s="85"/>
      <c r="AC25" s="85"/>
    </row>
    <row r="26" spans="1:29" s="71" customFormat="1" ht="19.149999999999999" customHeight="1">
      <c r="A26" s="70">
        <f>IF(B26&lt;&gt;"",COUNTA($B$20:B26),"")</f>
        <v>7</v>
      </c>
      <c r="B26" s="80" t="s">
        <v>74</v>
      </c>
      <c r="C26" s="174">
        <v>338816</v>
      </c>
      <c r="D26" s="174">
        <v>39259</v>
      </c>
      <c r="E26" s="174">
        <v>18806</v>
      </c>
      <c r="F26" s="174">
        <v>30549</v>
      </c>
      <c r="G26" s="174">
        <v>4946</v>
      </c>
      <c r="H26" s="174">
        <v>302021</v>
      </c>
      <c r="I26" s="174">
        <v>172406</v>
      </c>
      <c r="J26" s="174">
        <v>129615</v>
      </c>
      <c r="K26" s="174">
        <v>8113</v>
      </c>
      <c r="L26" s="174">
        <v>42810</v>
      </c>
      <c r="M26" s="174">
        <v>9395</v>
      </c>
      <c r="N26" s="174">
        <v>-117083</v>
      </c>
      <c r="O26" s="85"/>
      <c r="P26" s="85"/>
      <c r="Q26" s="85"/>
      <c r="R26" s="85"/>
      <c r="S26" s="85"/>
      <c r="T26" s="85"/>
      <c r="U26" s="85"/>
      <c r="V26" s="85"/>
      <c r="W26" s="85"/>
      <c r="X26" s="85"/>
      <c r="Y26" s="85"/>
      <c r="Z26" s="85"/>
      <c r="AA26" s="85"/>
      <c r="AB26" s="85"/>
      <c r="AC26" s="85"/>
    </row>
    <row r="27" spans="1:29" s="71" customFormat="1" ht="21.6" customHeight="1">
      <c r="A27" s="69">
        <f>IF(B27&lt;&gt;"",COUNTA($B$20:B27),"")</f>
        <v>8</v>
      </c>
      <c r="B27" s="79" t="s">
        <v>75</v>
      </c>
      <c r="C27" s="163">
        <v>68091</v>
      </c>
      <c r="D27" s="163">
        <v>1612</v>
      </c>
      <c r="E27" s="163">
        <v>3202</v>
      </c>
      <c r="F27" s="163">
        <v>1904</v>
      </c>
      <c r="G27" s="163">
        <v>46</v>
      </c>
      <c r="H27" s="163">
        <v>12</v>
      </c>
      <c r="I27" s="163">
        <v>12</v>
      </c>
      <c r="J27" s="163" t="s">
        <v>8</v>
      </c>
      <c r="K27" s="163">
        <v>9</v>
      </c>
      <c r="L27" s="163">
        <v>8140</v>
      </c>
      <c r="M27" s="163">
        <v>53166</v>
      </c>
      <c r="N27" s="163" t="s">
        <v>8</v>
      </c>
      <c r="O27" s="85"/>
      <c r="P27" s="85"/>
      <c r="Q27" s="85"/>
      <c r="R27" s="85"/>
      <c r="S27" s="85"/>
      <c r="T27" s="85"/>
      <c r="U27" s="85"/>
      <c r="V27" s="85"/>
      <c r="W27" s="85"/>
      <c r="X27" s="85"/>
      <c r="Y27" s="85"/>
      <c r="Z27" s="85"/>
      <c r="AA27" s="85"/>
      <c r="AB27" s="85"/>
      <c r="AC27" s="85"/>
    </row>
    <row r="28" spans="1:29" s="71" customFormat="1" ht="11.1" customHeight="1">
      <c r="A28" s="69">
        <f>IF(B28&lt;&gt;"",COUNTA($B$20:B28),"")</f>
        <v>9</v>
      </c>
      <c r="B28" s="78" t="s">
        <v>76</v>
      </c>
      <c r="C28" s="163">
        <v>11481</v>
      </c>
      <c r="D28" s="163">
        <v>1525</v>
      </c>
      <c r="E28" s="163">
        <v>750</v>
      </c>
      <c r="F28" s="163">
        <v>1765</v>
      </c>
      <c r="G28" s="163">
        <v>11</v>
      </c>
      <c r="H28" s="163" t="s">
        <v>8</v>
      </c>
      <c r="I28" s="163" t="s">
        <v>8</v>
      </c>
      <c r="J28" s="163" t="s">
        <v>8</v>
      </c>
      <c r="K28" s="163" t="s">
        <v>8</v>
      </c>
      <c r="L28" s="163">
        <v>7430</v>
      </c>
      <c r="M28" s="163" t="s">
        <v>8</v>
      </c>
      <c r="N28" s="163" t="s">
        <v>8</v>
      </c>
      <c r="O28" s="85"/>
      <c r="P28" s="85"/>
      <c r="Q28" s="85"/>
      <c r="R28" s="85"/>
      <c r="S28" s="85"/>
      <c r="T28" s="85"/>
      <c r="U28" s="85"/>
      <c r="V28" s="85"/>
      <c r="W28" s="85"/>
      <c r="X28" s="85"/>
      <c r="Y28" s="85"/>
      <c r="Z28" s="85"/>
      <c r="AA28" s="85"/>
      <c r="AB28" s="85"/>
      <c r="AC28" s="85"/>
    </row>
    <row r="29" spans="1:29" s="71" customFormat="1" ht="11.1" customHeight="1">
      <c r="A29" s="69">
        <f>IF(B29&lt;&gt;"",COUNTA($B$20:B29),"")</f>
        <v>10</v>
      </c>
      <c r="B29" s="78" t="s">
        <v>77</v>
      </c>
      <c r="C29" s="163" t="s">
        <v>8</v>
      </c>
      <c r="D29" s="163" t="s">
        <v>8</v>
      </c>
      <c r="E29" s="163" t="s">
        <v>8</v>
      </c>
      <c r="F29" s="163" t="s">
        <v>8</v>
      </c>
      <c r="G29" s="163" t="s">
        <v>8</v>
      </c>
      <c r="H29" s="163" t="s">
        <v>8</v>
      </c>
      <c r="I29" s="163" t="s">
        <v>8</v>
      </c>
      <c r="J29" s="163" t="s">
        <v>8</v>
      </c>
      <c r="K29" s="163" t="s">
        <v>8</v>
      </c>
      <c r="L29" s="163" t="s">
        <v>8</v>
      </c>
      <c r="M29" s="163" t="s">
        <v>8</v>
      </c>
      <c r="N29" s="163" t="s">
        <v>8</v>
      </c>
      <c r="O29" s="85"/>
      <c r="P29" s="85"/>
      <c r="Q29" s="85"/>
      <c r="R29" s="85"/>
      <c r="S29" s="85"/>
      <c r="T29" s="85"/>
      <c r="U29" s="85"/>
      <c r="V29" s="85"/>
      <c r="W29" s="85"/>
      <c r="X29" s="85"/>
      <c r="Y29" s="85"/>
      <c r="Z29" s="85"/>
      <c r="AA29" s="85"/>
      <c r="AB29" s="85"/>
      <c r="AC29" s="85"/>
    </row>
    <row r="30" spans="1:29" s="71" customFormat="1" ht="11.1" customHeight="1">
      <c r="A30" s="69">
        <f>IF(B30&lt;&gt;"",COUNTA($B$20:B30),"")</f>
        <v>11</v>
      </c>
      <c r="B30" s="78" t="s">
        <v>78</v>
      </c>
      <c r="C30" s="163">
        <v>8973</v>
      </c>
      <c r="D30" s="163">
        <v>25</v>
      </c>
      <c r="E30" s="163">
        <v>78</v>
      </c>
      <c r="F30" s="163">
        <v>2198</v>
      </c>
      <c r="G30" s="163">
        <v>706</v>
      </c>
      <c r="H30" s="163">
        <v>221</v>
      </c>
      <c r="I30" s="163">
        <v>20</v>
      </c>
      <c r="J30" s="163">
        <v>201</v>
      </c>
      <c r="K30" s="163">
        <v>53</v>
      </c>
      <c r="L30" s="163">
        <v>1444</v>
      </c>
      <c r="M30" s="163">
        <v>3</v>
      </c>
      <c r="N30" s="163">
        <v>4243</v>
      </c>
      <c r="O30" s="85"/>
      <c r="P30" s="85"/>
      <c r="Q30" s="85"/>
      <c r="R30" s="85"/>
      <c r="S30" s="85"/>
      <c r="T30" s="85"/>
      <c r="U30" s="85"/>
      <c r="V30" s="85"/>
      <c r="W30" s="85"/>
      <c r="X30" s="85"/>
      <c r="Y30" s="85"/>
      <c r="Z30" s="85"/>
      <c r="AA30" s="85"/>
      <c r="AB30" s="85"/>
      <c r="AC30" s="85"/>
    </row>
    <row r="31" spans="1:29" s="71" customFormat="1" ht="11.1" customHeight="1">
      <c r="A31" s="69">
        <f>IF(B31&lt;&gt;"",COUNTA($B$20:B31),"")</f>
        <v>12</v>
      </c>
      <c r="B31" s="78" t="s">
        <v>73</v>
      </c>
      <c r="C31" s="163">
        <v>340</v>
      </c>
      <c r="D31" s="163" t="s">
        <v>8</v>
      </c>
      <c r="E31" s="163" t="s">
        <v>8</v>
      </c>
      <c r="F31" s="163" t="s">
        <v>8</v>
      </c>
      <c r="G31" s="163">
        <v>340</v>
      </c>
      <c r="H31" s="163" t="s">
        <v>8</v>
      </c>
      <c r="I31" s="163" t="s">
        <v>8</v>
      </c>
      <c r="J31" s="163" t="s">
        <v>8</v>
      </c>
      <c r="K31" s="163" t="s">
        <v>8</v>
      </c>
      <c r="L31" s="163" t="s">
        <v>8</v>
      </c>
      <c r="M31" s="163" t="s">
        <v>8</v>
      </c>
      <c r="N31" s="163" t="s">
        <v>8</v>
      </c>
      <c r="O31" s="85"/>
      <c r="P31" s="85"/>
      <c r="Q31" s="85"/>
      <c r="R31" s="85"/>
      <c r="S31" s="85"/>
      <c r="T31" s="85"/>
      <c r="U31" s="85"/>
      <c r="V31" s="85"/>
      <c r="W31" s="85"/>
      <c r="X31" s="85"/>
      <c r="Y31" s="85"/>
      <c r="Z31" s="85"/>
      <c r="AA31" s="85"/>
      <c r="AB31" s="85"/>
      <c r="AC31" s="85"/>
    </row>
    <row r="32" spans="1:29" s="71" customFormat="1" ht="19.149999999999999" customHeight="1">
      <c r="A32" s="70">
        <f>IF(B32&lt;&gt;"",COUNTA($B$20:B32),"")</f>
        <v>13</v>
      </c>
      <c r="B32" s="80" t="s">
        <v>79</v>
      </c>
      <c r="C32" s="174">
        <v>76723</v>
      </c>
      <c r="D32" s="174">
        <v>1637</v>
      </c>
      <c r="E32" s="174">
        <v>3280</v>
      </c>
      <c r="F32" s="174">
        <v>4102</v>
      </c>
      <c r="G32" s="174">
        <v>411</v>
      </c>
      <c r="H32" s="174">
        <v>233</v>
      </c>
      <c r="I32" s="174">
        <v>32</v>
      </c>
      <c r="J32" s="174">
        <v>201</v>
      </c>
      <c r="K32" s="174">
        <v>62</v>
      </c>
      <c r="L32" s="174">
        <v>9584</v>
      </c>
      <c r="M32" s="174">
        <v>53170</v>
      </c>
      <c r="N32" s="174">
        <v>4243</v>
      </c>
      <c r="O32" s="85"/>
      <c r="P32" s="85"/>
      <c r="Q32" s="85"/>
      <c r="R32" s="85"/>
      <c r="S32" s="85"/>
      <c r="T32" s="85"/>
      <c r="U32" s="85"/>
      <c r="V32" s="85"/>
      <c r="W32" s="85"/>
      <c r="X32" s="85"/>
      <c r="Y32" s="85"/>
      <c r="Z32" s="85"/>
      <c r="AA32" s="85"/>
      <c r="AB32" s="85"/>
      <c r="AC32" s="85"/>
    </row>
    <row r="33" spans="1:29" s="71" customFormat="1" ht="19.149999999999999" customHeight="1">
      <c r="A33" s="70">
        <f>IF(B33&lt;&gt;"",COUNTA($B$20:B33),"")</f>
        <v>14</v>
      </c>
      <c r="B33" s="80" t="s">
        <v>80</v>
      </c>
      <c r="C33" s="174">
        <v>415539</v>
      </c>
      <c r="D33" s="174">
        <v>40896</v>
      </c>
      <c r="E33" s="174">
        <v>22086</v>
      </c>
      <c r="F33" s="174">
        <v>34651</v>
      </c>
      <c r="G33" s="174">
        <v>5357</v>
      </c>
      <c r="H33" s="174">
        <v>302254</v>
      </c>
      <c r="I33" s="174">
        <v>172438</v>
      </c>
      <c r="J33" s="174">
        <v>129816</v>
      </c>
      <c r="K33" s="174">
        <v>8175</v>
      </c>
      <c r="L33" s="174">
        <v>52394</v>
      </c>
      <c r="M33" s="174">
        <v>62564</v>
      </c>
      <c r="N33" s="174">
        <v>-112840</v>
      </c>
      <c r="O33" s="85"/>
      <c r="P33" s="85"/>
      <c r="Q33" s="85"/>
      <c r="R33" s="85"/>
      <c r="S33" s="85"/>
      <c r="T33" s="85"/>
      <c r="U33" s="85"/>
      <c r="V33" s="85"/>
      <c r="W33" s="85"/>
      <c r="X33" s="85"/>
      <c r="Y33" s="85"/>
      <c r="Z33" s="85"/>
      <c r="AA33" s="85"/>
      <c r="AB33" s="85"/>
      <c r="AC33" s="85"/>
    </row>
    <row r="34" spans="1:29" s="71" customFormat="1" ht="11.1" customHeight="1">
      <c r="A34" s="69">
        <f>IF(B34&lt;&gt;"",COUNTA($B$20:B34),"")</f>
        <v>15</v>
      </c>
      <c r="B34" s="78" t="s">
        <v>81</v>
      </c>
      <c r="C34" s="163" t="s">
        <v>8</v>
      </c>
      <c r="D34" s="163" t="s">
        <v>8</v>
      </c>
      <c r="E34" s="163" t="s">
        <v>8</v>
      </c>
      <c r="F34" s="163" t="s">
        <v>8</v>
      </c>
      <c r="G34" s="163" t="s">
        <v>8</v>
      </c>
      <c r="H34" s="163" t="s">
        <v>8</v>
      </c>
      <c r="I34" s="163" t="s">
        <v>8</v>
      </c>
      <c r="J34" s="163" t="s">
        <v>8</v>
      </c>
      <c r="K34" s="163" t="s">
        <v>8</v>
      </c>
      <c r="L34" s="163" t="s">
        <v>8</v>
      </c>
      <c r="M34" s="163" t="s">
        <v>8</v>
      </c>
      <c r="N34" s="163" t="s">
        <v>8</v>
      </c>
      <c r="O34" s="85"/>
      <c r="P34" s="85"/>
      <c r="Q34" s="85"/>
      <c r="R34" s="85"/>
      <c r="S34" s="85"/>
      <c r="T34" s="85"/>
      <c r="U34" s="85"/>
      <c r="V34" s="85"/>
      <c r="W34" s="85"/>
      <c r="X34" s="85"/>
      <c r="Y34" s="85"/>
      <c r="Z34" s="85"/>
      <c r="AA34" s="85"/>
      <c r="AB34" s="85"/>
      <c r="AC34" s="85"/>
    </row>
    <row r="35" spans="1:29" s="71" customFormat="1" ht="11.1" customHeight="1">
      <c r="A35" s="69">
        <f>IF(B35&lt;&gt;"",COUNTA($B$20:B35),"")</f>
        <v>16</v>
      </c>
      <c r="B35" s="78" t="s">
        <v>82</v>
      </c>
      <c r="C35" s="163" t="s">
        <v>8</v>
      </c>
      <c r="D35" s="163" t="s">
        <v>8</v>
      </c>
      <c r="E35" s="163" t="s">
        <v>8</v>
      </c>
      <c r="F35" s="163" t="s">
        <v>8</v>
      </c>
      <c r="G35" s="163" t="s">
        <v>8</v>
      </c>
      <c r="H35" s="163" t="s">
        <v>8</v>
      </c>
      <c r="I35" s="163" t="s">
        <v>8</v>
      </c>
      <c r="J35" s="163" t="s">
        <v>8</v>
      </c>
      <c r="K35" s="163" t="s">
        <v>8</v>
      </c>
      <c r="L35" s="163" t="s">
        <v>8</v>
      </c>
      <c r="M35" s="163" t="s">
        <v>8</v>
      </c>
      <c r="N35" s="163" t="s">
        <v>8</v>
      </c>
      <c r="O35" s="85"/>
      <c r="P35" s="85"/>
      <c r="Q35" s="85"/>
      <c r="R35" s="85"/>
      <c r="S35" s="85"/>
      <c r="T35" s="85"/>
      <c r="U35" s="85"/>
      <c r="V35" s="85"/>
      <c r="W35" s="85"/>
      <c r="X35" s="85"/>
      <c r="Y35" s="85"/>
      <c r="Z35" s="85"/>
      <c r="AA35" s="85"/>
      <c r="AB35" s="85"/>
      <c r="AC35" s="85"/>
    </row>
    <row r="36" spans="1:29" s="71" customFormat="1" ht="11.1" customHeight="1">
      <c r="A36" s="69">
        <f>IF(B36&lt;&gt;"",COUNTA($B$20:B36),"")</f>
        <v>17</v>
      </c>
      <c r="B36" s="78" t="s">
        <v>98</v>
      </c>
      <c r="C36" s="163" t="s">
        <v>8</v>
      </c>
      <c r="D36" s="163" t="s">
        <v>8</v>
      </c>
      <c r="E36" s="163" t="s">
        <v>8</v>
      </c>
      <c r="F36" s="163" t="s">
        <v>8</v>
      </c>
      <c r="G36" s="163" t="s">
        <v>8</v>
      </c>
      <c r="H36" s="163" t="s">
        <v>8</v>
      </c>
      <c r="I36" s="163" t="s">
        <v>8</v>
      </c>
      <c r="J36" s="163" t="s">
        <v>8</v>
      </c>
      <c r="K36" s="163" t="s">
        <v>8</v>
      </c>
      <c r="L36" s="163" t="s">
        <v>8</v>
      </c>
      <c r="M36" s="163" t="s">
        <v>8</v>
      </c>
      <c r="N36" s="163" t="s">
        <v>8</v>
      </c>
      <c r="O36" s="85"/>
      <c r="P36" s="85"/>
      <c r="Q36" s="85"/>
      <c r="R36" s="85"/>
      <c r="S36" s="85"/>
      <c r="T36" s="85"/>
      <c r="U36" s="85"/>
      <c r="V36" s="85"/>
      <c r="W36" s="85"/>
      <c r="X36" s="85"/>
      <c r="Y36" s="85"/>
      <c r="Z36" s="85"/>
      <c r="AA36" s="85"/>
      <c r="AB36" s="85"/>
      <c r="AC36" s="85"/>
    </row>
    <row r="37" spans="1:29" s="71" customFormat="1" ht="11.1" customHeight="1">
      <c r="A37" s="69">
        <f>IF(B37&lt;&gt;"",COUNTA($B$20:B37),"")</f>
        <v>18</v>
      </c>
      <c r="B37" s="78" t="s">
        <v>99</v>
      </c>
      <c r="C37" s="163" t="s">
        <v>8</v>
      </c>
      <c r="D37" s="163" t="s">
        <v>8</v>
      </c>
      <c r="E37" s="163" t="s">
        <v>8</v>
      </c>
      <c r="F37" s="163" t="s">
        <v>8</v>
      </c>
      <c r="G37" s="163" t="s">
        <v>8</v>
      </c>
      <c r="H37" s="163" t="s">
        <v>8</v>
      </c>
      <c r="I37" s="163" t="s">
        <v>8</v>
      </c>
      <c r="J37" s="163" t="s">
        <v>8</v>
      </c>
      <c r="K37" s="163" t="s">
        <v>8</v>
      </c>
      <c r="L37" s="163" t="s">
        <v>8</v>
      </c>
      <c r="M37" s="163" t="s">
        <v>8</v>
      </c>
      <c r="N37" s="163" t="s">
        <v>8</v>
      </c>
      <c r="O37" s="85"/>
      <c r="P37" s="85"/>
      <c r="Q37" s="85"/>
      <c r="R37" s="85"/>
      <c r="S37" s="85"/>
      <c r="T37" s="85"/>
      <c r="U37" s="85"/>
      <c r="V37" s="85"/>
      <c r="W37" s="85"/>
      <c r="X37" s="85"/>
      <c r="Y37" s="85"/>
      <c r="Z37" s="85"/>
      <c r="AA37" s="85"/>
      <c r="AB37" s="85"/>
      <c r="AC37" s="85"/>
    </row>
    <row r="38" spans="1:29" s="71" customFormat="1" ht="11.1" customHeight="1">
      <c r="A38" s="69">
        <f>IF(B38&lt;&gt;"",COUNTA($B$20:B38),"")</f>
        <v>19</v>
      </c>
      <c r="B38" s="78" t="s">
        <v>26</v>
      </c>
      <c r="C38" s="163">
        <v>47563</v>
      </c>
      <c r="D38" s="163" t="s">
        <v>8</v>
      </c>
      <c r="E38" s="163" t="s">
        <v>8</v>
      </c>
      <c r="F38" s="163" t="s">
        <v>8</v>
      </c>
      <c r="G38" s="163" t="s">
        <v>8</v>
      </c>
      <c r="H38" s="163" t="s">
        <v>8</v>
      </c>
      <c r="I38" s="163" t="s">
        <v>8</v>
      </c>
      <c r="J38" s="163" t="s">
        <v>8</v>
      </c>
      <c r="K38" s="163" t="s">
        <v>8</v>
      </c>
      <c r="L38" s="163" t="s">
        <v>8</v>
      </c>
      <c r="M38" s="163" t="s">
        <v>8</v>
      </c>
      <c r="N38" s="163">
        <v>47563</v>
      </c>
      <c r="O38" s="85"/>
      <c r="P38" s="85"/>
      <c r="Q38" s="85"/>
      <c r="R38" s="85"/>
      <c r="S38" s="85"/>
      <c r="T38" s="85"/>
      <c r="U38" s="85"/>
      <c r="V38" s="85"/>
      <c r="W38" s="85"/>
      <c r="X38" s="85"/>
      <c r="Y38" s="85"/>
      <c r="Z38" s="85"/>
      <c r="AA38" s="85"/>
      <c r="AB38" s="85"/>
      <c r="AC38" s="85"/>
    </row>
    <row r="39" spans="1:29" s="71" customFormat="1" ht="21.6" customHeight="1">
      <c r="A39" s="69">
        <f>IF(B39&lt;&gt;"",COUNTA($B$20:B39),"")</f>
        <v>20</v>
      </c>
      <c r="B39" s="79" t="s">
        <v>83</v>
      </c>
      <c r="C39" s="163">
        <v>37393</v>
      </c>
      <c r="D39" s="163" t="s">
        <v>8</v>
      </c>
      <c r="E39" s="163" t="s">
        <v>8</v>
      </c>
      <c r="F39" s="163" t="s">
        <v>8</v>
      </c>
      <c r="G39" s="163" t="s">
        <v>8</v>
      </c>
      <c r="H39" s="163" t="s">
        <v>8</v>
      </c>
      <c r="I39" s="163" t="s">
        <v>8</v>
      </c>
      <c r="J39" s="163" t="s">
        <v>8</v>
      </c>
      <c r="K39" s="163" t="s">
        <v>8</v>
      </c>
      <c r="L39" s="163" t="s">
        <v>8</v>
      </c>
      <c r="M39" s="163" t="s">
        <v>8</v>
      </c>
      <c r="N39" s="163">
        <v>37393</v>
      </c>
      <c r="O39" s="85"/>
      <c r="P39" s="85"/>
      <c r="Q39" s="85"/>
      <c r="R39" s="85"/>
      <c r="S39" s="85"/>
      <c r="T39" s="85"/>
      <c r="U39" s="85"/>
      <c r="V39" s="85"/>
      <c r="W39" s="85"/>
      <c r="X39" s="85"/>
      <c r="Y39" s="85"/>
      <c r="Z39" s="85"/>
      <c r="AA39" s="85"/>
      <c r="AB39" s="85"/>
      <c r="AC39" s="85"/>
    </row>
    <row r="40" spans="1:29" s="71" customFormat="1" ht="21.6" customHeight="1">
      <c r="A40" s="69">
        <f>IF(B40&lt;&gt;"",COUNTA($B$20:B40),"")</f>
        <v>21</v>
      </c>
      <c r="B40" s="79" t="s">
        <v>84</v>
      </c>
      <c r="C40" s="163">
        <v>151285</v>
      </c>
      <c r="D40" s="163">
        <v>18</v>
      </c>
      <c r="E40" s="163">
        <v>143</v>
      </c>
      <c r="F40" s="163">
        <v>3250</v>
      </c>
      <c r="G40" s="163">
        <v>590</v>
      </c>
      <c r="H40" s="163">
        <v>138575</v>
      </c>
      <c r="I40" s="163">
        <v>68767</v>
      </c>
      <c r="J40" s="163">
        <v>69808</v>
      </c>
      <c r="K40" s="163">
        <v>1158</v>
      </c>
      <c r="L40" s="163">
        <v>6333</v>
      </c>
      <c r="M40" s="163">
        <v>1218</v>
      </c>
      <c r="N40" s="163" t="s">
        <v>8</v>
      </c>
      <c r="O40" s="85"/>
      <c r="P40" s="85"/>
      <c r="Q40" s="85"/>
      <c r="R40" s="85"/>
      <c r="S40" s="85"/>
      <c r="T40" s="85"/>
      <c r="U40" s="85"/>
      <c r="V40" s="85"/>
      <c r="W40" s="85"/>
      <c r="X40" s="85"/>
      <c r="Y40" s="85"/>
      <c r="Z40" s="85"/>
      <c r="AA40" s="85"/>
      <c r="AB40" s="85"/>
      <c r="AC40" s="85"/>
    </row>
    <row r="41" spans="1:29" s="71" customFormat="1" ht="21.6" customHeight="1">
      <c r="A41" s="69">
        <f>IF(B41&lt;&gt;"",COUNTA($B$20:B41),"")</f>
        <v>22</v>
      </c>
      <c r="B41" s="79" t="s">
        <v>85</v>
      </c>
      <c r="C41" s="163">
        <v>17184</v>
      </c>
      <c r="D41" s="163">
        <v>209</v>
      </c>
      <c r="E41" s="163" t="s">
        <v>8</v>
      </c>
      <c r="F41" s="163">
        <v>122</v>
      </c>
      <c r="G41" s="163">
        <v>35</v>
      </c>
      <c r="H41" s="163">
        <v>16789</v>
      </c>
      <c r="I41" s="163">
        <v>16561</v>
      </c>
      <c r="J41" s="163">
        <v>228</v>
      </c>
      <c r="K41" s="163" t="s">
        <v>8</v>
      </c>
      <c r="L41" s="163">
        <v>28</v>
      </c>
      <c r="M41" s="163" t="s">
        <v>8</v>
      </c>
      <c r="N41" s="163" t="s">
        <v>8</v>
      </c>
      <c r="O41" s="85"/>
      <c r="P41" s="85"/>
      <c r="Q41" s="85"/>
      <c r="R41" s="85"/>
      <c r="S41" s="85"/>
      <c r="T41" s="85"/>
      <c r="U41" s="85"/>
      <c r="V41" s="85"/>
      <c r="W41" s="85"/>
      <c r="X41" s="85"/>
      <c r="Y41" s="85"/>
      <c r="Z41" s="85"/>
      <c r="AA41" s="85"/>
      <c r="AB41" s="85"/>
      <c r="AC41" s="85"/>
    </row>
    <row r="42" spans="1:29" s="71" customFormat="1" ht="11.1" customHeight="1">
      <c r="A42" s="69">
        <f>IF(B42&lt;&gt;"",COUNTA($B$20:B42),"")</f>
        <v>23</v>
      </c>
      <c r="B42" s="78" t="s">
        <v>86</v>
      </c>
      <c r="C42" s="163">
        <v>13210</v>
      </c>
      <c r="D42" s="163">
        <v>6</v>
      </c>
      <c r="E42" s="163">
        <v>7074</v>
      </c>
      <c r="F42" s="163">
        <v>235</v>
      </c>
      <c r="G42" s="163">
        <v>1410</v>
      </c>
      <c r="H42" s="163">
        <v>4</v>
      </c>
      <c r="I42" s="163">
        <v>4</v>
      </c>
      <c r="J42" s="163" t="s">
        <v>8</v>
      </c>
      <c r="K42" s="163">
        <v>390</v>
      </c>
      <c r="L42" s="163">
        <v>3864</v>
      </c>
      <c r="M42" s="163">
        <v>228</v>
      </c>
      <c r="N42" s="163" t="s">
        <v>8</v>
      </c>
      <c r="O42" s="85"/>
      <c r="P42" s="85"/>
      <c r="Q42" s="85"/>
      <c r="R42" s="85"/>
      <c r="S42" s="85"/>
      <c r="T42" s="85"/>
      <c r="U42" s="85"/>
      <c r="V42" s="85"/>
      <c r="W42" s="85"/>
      <c r="X42" s="85"/>
      <c r="Y42" s="85"/>
      <c r="Z42" s="85"/>
      <c r="AA42" s="85"/>
      <c r="AB42" s="85"/>
      <c r="AC42" s="85"/>
    </row>
    <row r="43" spans="1:29" s="71" customFormat="1" ht="11.1" customHeight="1">
      <c r="A43" s="69">
        <f>IF(B43&lt;&gt;"",COUNTA($B$20:B43),"")</f>
        <v>24</v>
      </c>
      <c r="B43" s="78" t="s">
        <v>87</v>
      </c>
      <c r="C43" s="163">
        <v>228363</v>
      </c>
      <c r="D43" s="163">
        <v>6247</v>
      </c>
      <c r="E43" s="163">
        <v>8784</v>
      </c>
      <c r="F43" s="163">
        <v>3148</v>
      </c>
      <c r="G43" s="163">
        <v>511</v>
      </c>
      <c r="H43" s="163">
        <v>87043</v>
      </c>
      <c r="I43" s="163">
        <v>48346</v>
      </c>
      <c r="J43" s="163">
        <v>38697</v>
      </c>
      <c r="K43" s="163">
        <v>214</v>
      </c>
      <c r="L43" s="163">
        <v>2310</v>
      </c>
      <c r="M43" s="163">
        <v>389</v>
      </c>
      <c r="N43" s="163">
        <v>119716</v>
      </c>
      <c r="O43" s="85"/>
      <c r="P43" s="85"/>
      <c r="Q43" s="85"/>
      <c r="R43" s="85"/>
      <c r="S43" s="85"/>
      <c r="T43" s="85"/>
      <c r="U43" s="85"/>
      <c r="V43" s="85"/>
      <c r="W43" s="85"/>
      <c r="X43" s="85"/>
      <c r="Y43" s="85"/>
      <c r="Z43" s="85"/>
      <c r="AA43" s="85"/>
      <c r="AB43" s="85"/>
      <c r="AC43" s="85"/>
    </row>
    <row r="44" spans="1:29" s="71" customFormat="1" ht="11.1" customHeight="1">
      <c r="A44" s="69">
        <f>IF(B44&lt;&gt;"",COUNTA($B$20:B44),"")</f>
        <v>25</v>
      </c>
      <c r="B44" s="78" t="s">
        <v>73</v>
      </c>
      <c r="C44" s="163">
        <v>164216</v>
      </c>
      <c r="D44" s="163">
        <v>306</v>
      </c>
      <c r="E44" s="163">
        <v>1679</v>
      </c>
      <c r="F44" s="163">
        <v>2735</v>
      </c>
      <c r="G44" s="163">
        <v>220</v>
      </c>
      <c r="H44" s="163">
        <v>37739</v>
      </c>
      <c r="I44" s="163" t="s">
        <v>8</v>
      </c>
      <c r="J44" s="163">
        <v>37739</v>
      </c>
      <c r="K44" s="163">
        <v>1</v>
      </c>
      <c r="L44" s="163">
        <v>1800</v>
      </c>
      <c r="M44" s="163">
        <v>121</v>
      </c>
      <c r="N44" s="163">
        <v>119615</v>
      </c>
      <c r="O44" s="85"/>
      <c r="P44" s="85"/>
      <c r="Q44" s="85"/>
      <c r="R44" s="85"/>
      <c r="S44" s="85"/>
      <c r="T44" s="85"/>
      <c r="U44" s="85"/>
      <c r="V44" s="85"/>
      <c r="W44" s="85"/>
      <c r="X44" s="85"/>
      <c r="Y44" s="85"/>
      <c r="Z44" s="85"/>
      <c r="AA44" s="85"/>
      <c r="AB44" s="85"/>
      <c r="AC44" s="85"/>
    </row>
    <row r="45" spans="1:29" s="71" customFormat="1" ht="19.149999999999999" customHeight="1">
      <c r="A45" s="70">
        <f>IF(B45&lt;&gt;"",COUNTA($B$20:B45),"")</f>
        <v>26</v>
      </c>
      <c r="B45" s="80" t="s">
        <v>88</v>
      </c>
      <c r="C45" s="174">
        <v>330782</v>
      </c>
      <c r="D45" s="174">
        <v>6174</v>
      </c>
      <c r="E45" s="174">
        <v>14322</v>
      </c>
      <c r="F45" s="174">
        <v>4020</v>
      </c>
      <c r="G45" s="174">
        <v>2326</v>
      </c>
      <c r="H45" s="174">
        <v>204672</v>
      </c>
      <c r="I45" s="174">
        <v>133678</v>
      </c>
      <c r="J45" s="174">
        <v>70994</v>
      </c>
      <c r="K45" s="174">
        <v>1762</v>
      </c>
      <c r="L45" s="174">
        <v>10735</v>
      </c>
      <c r="M45" s="174">
        <v>1715</v>
      </c>
      <c r="N45" s="174">
        <v>85057</v>
      </c>
      <c r="O45" s="85"/>
      <c r="P45" s="85"/>
      <c r="Q45" s="85"/>
      <c r="R45" s="85"/>
      <c r="S45" s="85"/>
      <c r="T45" s="85"/>
      <c r="U45" s="85"/>
      <c r="V45" s="85"/>
      <c r="W45" s="85"/>
      <c r="X45" s="85"/>
      <c r="Y45" s="85"/>
      <c r="Z45" s="85"/>
      <c r="AA45" s="85"/>
      <c r="AB45" s="85"/>
      <c r="AC45" s="85"/>
    </row>
    <row r="46" spans="1:29" s="87" customFormat="1" ht="11.1" customHeight="1">
      <c r="A46" s="69">
        <f>IF(B46&lt;&gt;"",COUNTA($B$20:B46),"")</f>
        <v>27</v>
      </c>
      <c r="B46" s="78" t="s">
        <v>89</v>
      </c>
      <c r="C46" s="163">
        <v>57779</v>
      </c>
      <c r="D46" s="163" t="s">
        <v>8</v>
      </c>
      <c r="E46" s="163">
        <v>982</v>
      </c>
      <c r="F46" s="163">
        <v>8963</v>
      </c>
      <c r="G46" s="163">
        <v>5</v>
      </c>
      <c r="H46" s="163">
        <v>107</v>
      </c>
      <c r="I46" s="163">
        <v>7</v>
      </c>
      <c r="J46" s="163">
        <v>100</v>
      </c>
      <c r="K46" s="163">
        <v>7</v>
      </c>
      <c r="L46" s="163">
        <v>7541</v>
      </c>
      <c r="M46" s="163">
        <v>20991</v>
      </c>
      <c r="N46" s="163">
        <v>19183</v>
      </c>
      <c r="O46" s="86"/>
      <c r="P46" s="86"/>
      <c r="Q46" s="86"/>
      <c r="R46" s="86"/>
      <c r="S46" s="86"/>
      <c r="T46" s="86"/>
      <c r="U46" s="86"/>
      <c r="V46" s="86"/>
      <c r="W46" s="86"/>
      <c r="X46" s="86"/>
      <c r="Y46" s="86"/>
      <c r="Z46" s="86"/>
      <c r="AA46" s="86"/>
      <c r="AB46" s="86"/>
      <c r="AC46" s="86"/>
    </row>
    <row r="47" spans="1:29" s="87" customFormat="1" ht="11.1" customHeight="1">
      <c r="A47" s="69">
        <f>IF(B47&lt;&gt;"",COUNTA($B$20:B47),"")</f>
        <v>28</v>
      </c>
      <c r="B47" s="78" t="s">
        <v>90</v>
      </c>
      <c r="C47" s="163" t="s">
        <v>8</v>
      </c>
      <c r="D47" s="163" t="s">
        <v>8</v>
      </c>
      <c r="E47" s="163" t="s">
        <v>8</v>
      </c>
      <c r="F47" s="163" t="s">
        <v>8</v>
      </c>
      <c r="G47" s="163" t="s">
        <v>8</v>
      </c>
      <c r="H47" s="163" t="s">
        <v>8</v>
      </c>
      <c r="I47" s="163" t="s">
        <v>8</v>
      </c>
      <c r="J47" s="163" t="s">
        <v>8</v>
      </c>
      <c r="K47" s="163" t="s">
        <v>8</v>
      </c>
      <c r="L47" s="163" t="s">
        <v>8</v>
      </c>
      <c r="M47" s="163" t="s">
        <v>8</v>
      </c>
      <c r="N47" s="163" t="s">
        <v>8</v>
      </c>
      <c r="O47" s="86"/>
      <c r="P47" s="86"/>
      <c r="Q47" s="86"/>
      <c r="R47" s="86"/>
      <c r="S47" s="86"/>
      <c r="T47" s="86"/>
      <c r="U47" s="86"/>
      <c r="V47" s="86"/>
      <c r="W47" s="86"/>
      <c r="X47" s="86"/>
      <c r="Y47" s="86"/>
      <c r="Z47" s="86"/>
      <c r="AA47" s="86"/>
      <c r="AB47" s="86"/>
      <c r="AC47" s="86"/>
    </row>
    <row r="48" spans="1:29" s="87" customFormat="1" ht="11.1" customHeight="1">
      <c r="A48" s="69">
        <f>IF(B48&lt;&gt;"",COUNTA($B$20:B48),"")</f>
        <v>29</v>
      </c>
      <c r="B48" s="78" t="s">
        <v>91</v>
      </c>
      <c r="C48" s="163">
        <v>40963</v>
      </c>
      <c r="D48" s="163">
        <v>602</v>
      </c>
      <c r="E48" s="163">
        <v>101</v>
      </c>
      <c r="F48" s="163">
        <v>1714</v>
      </c>
      <c r="G48" s="163">
        <v>796</v>
      </c>
      <c r="H48" s="163">
        <v>107</v>
      </c>
      <c r="I48" s="163">
        <v>7</v>
      </c>
      <c r="J48" s="163">
        <v>100</v>
      </c>
      <c r="K48" s="163">
        <v>7</v>
      </c>
      <c r="L48" s="163">
        <v>1524</v>
      </c>
      <c r="M48" s="163">
        <v>36110</v>
      </c>
      <c r="N48" s="163" t="s">
        <v>8</v>
      </c>
      <c r="O48" s="86"/>
      <c r="P48" s="86"/>
      <c r="Q48" s="86"/>
      <c r="R48" s="86"/>
      <c r="S48" s="86"/>
      <c r="T48" s="86"/>
      <c r="U48" s="86"/>
      <c r="V48" s="86"/>
      <c r="W48" s="86"/>
      <c r="X48" s="86"/>
      <c r="Y48" s="86"/>
      <c r="Z48" s="86"/>
      <c r="AA48" s="86"/>
      <c r="AB48" s="86"/>
      <c r="AC48" s="86"/>
    </row>
    <row r="49" spans="1:29" s="87" customFormat="1" ht="11.1" customHeight="1">
      <c r="A49" s="69">
        <f>IF(B49&lt;&gt;"",COUNTA($B$20:B49),"")</f>
        <v>30</v>
      </c>
      <c r="B49" s="78" t="s">
        <v>73</v>
      </c>
      <c r="C49" s="163">
        <v>340</v>
      </c>
      <c r="D49" s="163" t="s">
        <v>8</v>
      </c>
      <c r="E49" s="163" t="s">
        <v>8</v>
      </c>
      <c r="F49" s="163" t="s">
        <v>8</v>
      </c>
      <c r="G49" s="163">
        <v>340</v>
      </c>
      <c r="H49" s="163" t="s">
        <v>8</v>
      </c>
      <c r="I49" s="163" t="s">
        <v>8</v>
      </c>
      <c r="J49" s="163" t="s">
        <v>8</v>
      </c>
      <c r="K49" s="163" t="s">
        <v>8</v>
      </c>
      <c r="L49" s="163" t="s">
        <v>8</v>
      </c>
      <c r="M49" s="163" t="s">
        <v>8</v>
      </c>
      <c r="N49" s="163" t="s">
        <v>8</v>
      </c>
      <c r="O49" s="86"/>
      <c r="P49" s="86"/>
      <c r="Q49" s="86"/>
      <c r="R49" s="86"/>
      <c r="S49" s="86"/>
      <c r="T49" s="86"/>
      <c r="U49" s="86"/>
      <c r="V49" s="86"/>
      <c r="W49" s="86"/>
      <c r="X49" s="86"/>
      <c r="Y49" s="86"/>
      <c r="Z49" s="86"/>
      <c r="AA49" s="86"/>
      <c r="AB49" s="86"/>
      <c r="AC49" s="86"/>
    </row>
    <row r="50" spans="1:29" s="71" customFormat="1" ht="19.149999999999999" customHeight="1">
      <c r="A50" s="70">
        <f>IF(B50&lt;&gt;"",COUNTA($B$20:B50),"")</f>
        <v>31</v>
      </c>
      <c r="B50" s="80" t="s">
        <v>92</v>
      </c>
      <c r="C50" s="174">
        <v>98401</v>
      </c>
      <c r="D50" s="174">
        <v>602</v>
      </c>
      <c r="E50" s="174">
        <v>1083</v>
      </c>
      <c r="F50" s="174">
        <v>10677</v>
      </c>
      <c r="G50" s="174">
        <v>461</v>
      </c>
      <c r="H50" s="174">
        <v>215</v>
      </c>
      <c r="I50" s="174">
        <v>15</v>
      </c>
      <c r="J50" s="174">
        <v>200</v>
      </c>
      <c r="K50" s="174">
        <v>14</v>
      </c>
      <c r="L50" s="174">
        <v>9065</v>
      </c>
      <c r="M50" s="174">
        <v>57101</v>
      </c>
      <c r="N50" s="174">
        <v>19183</v>
      </c>
      <c r="O50" s="85"/>
      <c r="P50" s="85"/>
      <c r="Q50" s="85"/>
      <c r="R50" s="85"/>
      <c r="S50" s="85"/>
      <c r="T50" s="85"/>
      <c r="U50" s="85"/>
      <c r="V50" s="85"/>
      <c r="W50" s="85"/>
      <c r="X50" s="85"/>
      <c r="Y50" s="85"/>
      <c r="Z50" s="85"/>
      <c r="AA50" s="85"/>
      <c r="AB50" s="85"/>
      <c r="AC50" s="85"/>
    </row>
    <row r="51" spans="1:29" s="71" customFormat="1" ht="19.149999999999999" customHeight="1">
      <c r="A51" s="70">
        <f>IF(B51&lt;&gt;"",COUNTA($B$20:B51),"")</f>
        <v>32</v>
      </c>
      <c r="B51" s="80" t="s">
        <v>93</v>
      </c>
      <c r="C51" s="174">
        <v>429183</v>
      </c>
      <c r="D51" s="174">
        <v>6776</v>
      </c>
      <c r="E51" s="174">
        <v>15405</v>
      </c>
      <c r="F51" s="174">
        <v>14697</v>
      </c>
      <c r="G51" s="174">
        <v>2787</v>
      </c>
      <c r="H51" s="174">
        <v>204887</v>
      </c>
      <c r="I51" s="174">
        <v>133692</v>
      </c>
      <c r="J51" s="174">
        <v>71194</v>
      </c>
      <c r="K51" s="174">
        <v>1776</v>
      </c>
      <c r="L51" s="174">
        <v>19800</v>
      </c>
      <c r="M51" s="174">
        <v>58816</v>
      </c>
      <c r="N51" s="174">
        <v>104240</v>
      </c>
      <c r="O51" s="85"/>
      <c r="P51" s="85"/>
      <c r="Q51" s="85"/>
      <c r="R51" s="85"/>
      <c r="S51" s="85"/>
      <c r="T51" s="85"/>
      <c r="U51" s="85"/>
      <c r="V51" s="85"/>
      <c r="W51" s="85"/>
      <c r="X51" s="85"/>
      <c r="Y51" s="85"/>
      <c r="Z51" s="85"/>
      <c r="AA51" s="85"/>
      <c r="AB51" s="85"/>
      <c r="AC51" s="85"/>
    </row>
    <row r="52" spans="1:29" s="71" customFormat="1" ht="19.149999999999999" customHeight="1">
      <c r="A52" s="70">
        <f>IF(B52&lt;&gt;"",COUNTA($B$20:B52),"")</f>
        <v>33</v>
      </c>
      <c r="B52" s="80" t="s">
        <v>94</v>
      </c>
      <c r="C52" s="174">
        <v>13643</v>
      </c>
      <c r="D52" s="174">
        <v>-34120</v>
      </c>
      <c r="E52" s="174">
        <v>-6681</v>
      </c>
      <c r="F52" s="174">
        <v>-19954</v>
      </c>
      <c r="G52" s="174">
        <v>-2571</v>
      </c>
      <c r="H52" s="174">
        <v>-97368</v>
      </c>
      <c r="I52" s="174">
        <v>-38746</v>
      </c>
      <c r="J52" s="174">
        <v>-58622</v>
      </c>
      <c r="K52" s="174">
        <v>-6400</v>
      </c>
      <c r="L52" s="174">
        <v>-32594</v>
      </c>
      <c r="M52" s="174">
        <v>-3748</v>
      </c>
      <c r="N52" s="174">
        <v>217080</v>
      </c>
      <c r="O52" s="85"/>
      <c r="P52" s="85"/>
      <c r="Q52" s="85"/>
      <c r="R52" s="85"/>
      <c r="S52" s="85"/>
      <c r="T52" s="85"/>
      <c r="U52" s="85"/>
      <c r="V52" s="85"/>
      <c r="W52" s="85"/>
      <c r="X52" s="85"/>
      <c r="Y52" s="85"/>
      <c r="Z52" s="85"/>
      <c r="AA52" s="85"/>
      <c r="AB52" s="85"/>
      <c r="AC52" s="85"/>
    </row>
    <row r="53" spans="1:29" s="87" customFormat="1" ht="24.95" customHeight="1">
      <c r="A53" s="69">
        <f>IF(B53&lt;&gt;"",COUNTA($B$20:B53),"")</f>
        <v>34</v>
      </c>
      <c r="B53" s="81" t="s">
        <v>95</v>
      </c>
      <c r="C53" s="173">
        <v>-8035</v>
      </c>
      <c r="D53" s="173">
        <v>-33086</v>
      </c>
      <c r="E53" s="173">
        <v>-4484</v>
      </c>
      <c r="F53" s="173">
        <v>-26529</v>
      </c>
      <c r="G53" s="173">
        <v>-2620</v>
      </c>
      <c r="H53" s="173">
        <v>-97350</v>
      </c>
      <c r="I53" s="173">
        <v>-38729</v>
      </c>
      <c r="J53" s="173">
        <v>-58621</v>
      </c>
      <c r="K53" s="173">
        <v>-6351</v>
      </c>
      <c r="L53" s="173">
        <v>-32075</v>
      </c>
      <c r="M53" s="173">
        <v>-7680</v>
      </c>
      <c r="N53" s="173">
        <v>202140</v>
      </c>
      <c r="O53" s="86"/>
      <c r="P53" s="86"/>
      <c r="Q53" s="86"/>
      <c r="R53" s="86"/>
      <c r="S53" s="86"/>
      <c r="T53" s="86"/>
      <c r="U53" s="86"/>
      <c r="V53" s="86"/>
      <c r="W53" s="86"/>
      <c r="X53" s="86"/>
      <c r="Y53" s="86"/>
      <c r="Z53" s="86"/>
      <c r="AA53" s="86"/>
      <c r="AB53" s="86"/>
      <c r="AC53" s="86"/>
    </row>
    <row r="54" spans="1:29" s="87" customFormat="1" ht="15" customHeight="1">
      <c r="A54" s="69">
        <f>IF(B54&lt;&gt;"",COUNTA($B$20:B54),"")</f>
        <v>35</v>
      </c>
      <c r="B54" s="78" t="s">
        <v>96</v>
      </c>
      <c r="C54" s="163">
        <v>3899</v>
      </c>
      <c r="D54" s="163" t="s">
        <v>8</v>
      </c>
      <c r="E54" s="163" t="s">
        <v>8</v>
      </c>
      <c r="F54" s="163" t="s">
        <v>8</v>
      </c>
      <c r="G54" s="163" t="s">
        <v>8</v>
      </c>
      <c r="H54" s="163" t="s">
        <v>8</v>
      </c>
      <c r="I54" s="163" t="s">
        <v>8</v>
      </c>
      <c r="J54" s="163" t="s">
        <v>8</v>
      </c>
      <c r="K54" s="163" t="s">
        <v>8</v>
      </c>
      <c r="L54" s="163" t="s">
        <v>8</v>
      </c>
      <c r="M54" s="163" t="s">
        <v>8</v>
      </c>
      <c r="N54" s="163">
        <v>3899</v>
      </c>
      <c r="O54" s="86"/>
      <c r="P54" s="86"/>
      <c r="Q54" s="86"/>
      <c r="R54" s="86"/>
      <c r="S54" s="86"/>
      <c r="T54" s="86"/>
      <c r="U54" s="86"/>
      <c r="V54" s="86"/>
      <c r="W54" s="86"/>
      <c r="X54" s="86"/>
      <c r="Y54" s="86"/>
      <c r="Z54" s="86"/>
      <c r="AA54" s="86"/>
      <c r="AB54" s="86"/>
      <c r="AC54" s="86"/>
    </row>
    <row r="55" spans="1:29" ht="11.1" customHeight="1">
      <c r="A55" s="69">
        <f>IF(B55&lt;&gt;"",COUNTA($B$20:B55),"")</f>
        <v>36</v>
      </c>
      <c r="B55" s="78" t="s">
        <v>97</v>
      </c>
      <c r="C55" s="163">
        <v>7822</v>
      </c>
      <c r="D55" s="163" t="s">
        <v>8</v>
      </c>
      <c r="E55" s="163" t="s">
        <v>8</v>
      </c>
      <c r="F55" s="163" t="s">
        <v>8</v>
      </c>
      <c r="G55" s="163" t="s">
        <v>8</v>
      </c>
      <c r="H55" s="163" t="s">
        <v>8</v>
      </c>
      <c r="I55" s="163" t="s">
        <v>8</v>
      </c>
      <c r="J55" s="163" t="s">
        <v>8</v>
      </c>
      <c r="K55" s="163" t="s">
        <v>8</v>
      </c>
      <c r="L55" s="163" t="s">
        <v>8</v>
      </c>
      <c r="M55" s="163" t="s">
        <v>8</v>
      </c>
      <c r="N55" s="163">
        <v>7822</v>
      </c>
    </row>
    <row r="56" spans="1:29"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29" s="71" customFormat="1" ht="11.1" customHeight="1">
      <c r="A57" s="69">
        <f>IF(B57&lt;&gt;"",COUNTA($B$20:B57),"")</f>
        <v>37</v>
      </c>
      <c r="B57" s="78" t="s">
        <v>69</v>
      </c>
      <c r="C57" s="170">
        <v>423.79</v>
      </c>
      <c r="D57" s="170">
        <v>119.81</v>
      </c>
      <c r="E57" s="170">
        <v>66.22</v>
      </c>
      <c r="F57" s="170">
        <v>20.75</v>
      </c>
      <c r="G57" s="170">
        <v>14.22</v>
      </c>
      <c r="H57" s="170">
        <v>84.19</v>
      </c>
      <c r="I57" s="170">
        <v>49.35</v>
      </c>
      <c r="J57" s="170">
        <v>34.840000000000003</v>
      </c>
      <c r="K57" s="170">
        <v>19.3</v>
      </c>
      <c r="L57" s="170">
        <v>75.12</v>
      </c>
      <c r="M57" s="170">
        <v>24.17</v>
      </c>
      <c r="N57" s="170" t="s">
        <v>8</v>
      </c>
      <c r="O57" s="85"/>
      <c r="P57" s="85"/>
      <c r="Q57" s="85"/>
      <c r="R57" s="85"/>
      <c r="S57" s="85"/>
      <c r="T57" s="85"/>
      <c r="U57" s="85"/>
      <c r="V57" s="85"/>
      <c r="W57" s="85"/>
      <c r="X57" s="85"/>
      <c r="Y57" s="85"/>
      <c r="Z57" s="85"/>
      <c r="AA57" s="85"/>
      <c r="AB57" s="85"/>
      <c r="AC57" s="85"/>
    </row>
    <row r="58" spans="1:29" s="71" customFormat="1" ht="11.1" customHeight="1">
      <c r="A58" s="69">
        <f>IF(B58&lt;&gt;"",COUNTA($B$20:B58),"")</f>
        <v>38</v>
      </c>
      <c r="B58" s="78" t="s">
        <v>70</v>
      </c>
      <c r="C58" s="170">
        <v>191.18</v>
      </c>
      <c r="D58" s="170">
        <v>22.49</v>
      </c>
      <c r="E58" s="170">
        <v>21.31</v>
      </c>
      <c r="F58" s="170">
        <v>84.44</v>
      </c>
      <c r="G58" s="170">
        <v>7.65</v>
      </c>
      <c r="H58" s="170">
        <v>23.12</v>
      </c>
      <c r="I58" s="170">
        <v>22.57</v>
      </c>
      <c r="J58" s="170">
        <v>0.56000000000000005</v>
      </c>
      <c r="K58" s="170">
        <v>0.43</v>
      </c>
      <c r="L58" s="170">
        <v>19.25</v>
      </c>
      <c r="M58" s="170">
        <v>12.49</v>
      </c>
      <c r="N58" s="170" t="s">
        <v>8</v>
      </c>
      <c r="O58" s="85"/>
      <c r="P58" s="85"/>
      <c r="Q58" s="85"/>
      <c r="R58" s="85"/>
      <c r="S58" s="85"/>
      <c r="T58" s="85"/>
      <c r="U58" s="85"/>
      <c r="V58" s="85"/>
      <c r="W58" s="85"/>
      <c r="X58" s="85"/>
      <c r="Y58" s="85"/>
      <c r="Z58" s="85"/>
      <c r="AA58" s="85"/>
      <c r="AB58" s="85"/>
      <c r="AC58" s="85"/>
    </row>
    <row r="59" spans="1:29" s="71" customFormat="1" ht="21.6" customHeight="1">
      <c r="A59" s="69">
        <f>IF(B59&lt;&gt;"",COUNTA($B$20:B59),"")</f>
        <v>39</v>
      </c>
      <c r="B59" s="79" t="s">
        <v>626</v>
      </c>
      <c r="C59" s="170">
        <v>848.19</v>
      </c>
      <c r="D59" s="170" t="s">
        <v>8</v>
      </c>
      <c r="E59" s="170" t="s">
        <v>8</v>
      </c>
      <c r="F59" s="170" t="s">
        <v>8</v>
      </c>
      <c r="G59" s="170" t="s">
        <v>8</v>
      </c>
      <c r="H59" s="170">
        <v>848.19</v>
      </c>
      <c r="I59" s="170">
        <v>697</v>
      </c>
      <c r="J59" s="170">
        <v>151.19</v>
      </c>
      <c r="K59" s="170" t="s">
        <v>8</v>
      </c>
      <c r="L59" s="170" t="s">
        <v>8</v>
      </c>
      <c r="M59" s="170" t="s">
        <v>8</v>
      </c>
      <c r="N59" s="170" t="s">
        <v>8</v>
      </c>
      <c r="O59" s="85"/>
      <c r="P59" s="85"/>
      <c r="Q59" s="85"/>
      <c r="R59" s="85"/>
      <c r="S59" s="85"/>
      <c r="T59" s="85"/>
      <c r="U59" s="85"/>
      <c r="V59" s="85"/>
      <c r="W59" s="85"/>
      <c r="X59" s="85"/>
      <c r="Y59" s="85"/>
      <c r="Z59" s="85"/>
      <c r="AA59" s="85"/>
      <c r="AB59" s="85"/>
      <c r="AC59" s="85"/>
    </row>
    <row r="60" spans="1:29" s="71" customFormat="1" ht="11.1" customHeight="1">
      <c r="A60" s="69">
        <f>IF(B60&lt;&gt;"",COUNTA($B$20:B60),"")</f>
        <v>40</v>
      </c>
      <c r="B60" s="78" t="s">
        <v>71</v>
      </c>
      <c r="C60" s="170">
        <v>12.14</v>
      </c>
      <c r="D60" s="170" t="s">
        <v>8</v>
      </c>
      <c r="E60" s="170" t="s">
        <v>8</v>
      </c>
      <c r="F60" s="170" t="s">
        <v>8</v>
      </c>
      <c r="G60" s="170" t="s">
        <v>8</v>
      </c>
      <c r="H60" s="170" t="s">
        <v>8</v>
      </c>
      <c r="I60" s="170" t="s">
        <v>8</v>
      </c>
      <c r="J60" s="170" t="s">
        <v>8</v>
      </c>
      <c r="K60" s="170" t="s">
        <v>8</v>
      </c>
      <c r="L60" s="170" t="s">
        <v>8</v>
      </c>
      <c r="M60" s="170" t="s">
        <v>8</v>
      </c>
      <c r="N60" s="170">
        <v>12.14</v>
      </c>
      <c r="O60" s="85"/>
      <c r="P60" s="85"/>
      <c r="Q60" s="85"/>
      <c r="R60" s="85"/>
      <c r="S60" s="85"/>
      <c r="T60" s="85"/>
      <c r="U60" s="85"/>
      <c r="V60" s="85"/>
      <c r="W60" s="85"/>
      <c r="X60" s="85"/>
      <c r="Y60" s="85"/>
      <c r="Z60" s="85"/>
      <c r="AA60" s="85"/>
      <c r="AB60" s="85"/>
      <c r="AC60" s="85"/>
    </row>
    <row r="61" spans="1:29" s="71" customFormat="1" ht="11.1" customHeight="1">
      <c r="A61" s="69">
        <f>IF(B61&lt;&gt;"",COUNTA($B$20:B61),"")</f>
        <v>41</v>
      </c>
      <c r="B61" s="78" t="s">
        <v>72</v>
      </c>
      <c r="C61" s="170">
        <v>938.14</v>
      </c>
      <c r="D61" s="170">
        <v>47.52</v>
      </c>
      <c r="E61" s="170">
        <v>10.76</v>
      </c>
      <c r="F61" s="170">
        <v>54.49</v>
      </c>
      <c r="G61" s="170">
        <v>2.91</v>
      </c>
      <c r="H61" s="170">
        <v>674.6</v>
      </c>
      <c r="I61" s="170">
        <v>58.25</v>
      </c>
      <c r="J61" s="170">
        <v>616.34</v>
      </c>
      <c r="K61" s="170">
        <v>19.2</v>
      </c>
      <c r="L61" s="170">
        <v>119.66</v>
      </c>
      <c r="M61" s="170">
        <v>8.99</v>
      </c>
      <c r="N61" s="170">
        <v>0.01</v>
      </c>
      <c r="O61" s="85"/>
      <c r="P61" s="85"/>
      <c r="Q61" s="85"/>
      <c r="R61" s="85"/>
      <c r="S61" s="85"/>
      <c r="T61" s="85"/>
      <c r="U61" s="85"/>
      <c r="V61" s="85"/>
      <c r="W61" s="85"/>
      <c r="X61" s="85"/>
      <c r="Y61" s="85"/>
      <c r="Z61" s="85"/>
      <c r="AA61" s="85"/>
      <c r="AB61" s="85"/>
      <c r="AC61" s="85"/>
    </row>
    <row r="62" spans="1:29" s="71" customFormat="1" ht="11.1" customHeight="1">
      <c r="A62" s="69">
        <f>IF(B62&lt;&gt;"",COUNTA($B$20:B62),"")</f>
        <v>42</v>
      </c>
      <c r="B62" s="78" t="s">
        <v>73</v>
      </c>
      <c r="C62" s="170">
        <v>787.87</v>
      </c>
      <c r="D62" s="170">
        <v>1.47</v>
      </c>
      <c r="E62" s="170">
        <v>8.06</v>
      </c>
      <c r="F62" s="170">
        <v>13.12</v>
      </c>
      <c r="G62" s="170">
        <v>1.06</v>
      </c>
      <c r="H62" s="170">
        <v>181.06</v>
      </c>
      <c r="I62" s="170" t="s">
        <v>8</v>
      </c>
      <c r="J62" s="170">
        <v>181.06</v>
      </c>
      <c r="K62" s="170" t="s">
        <v>8</v>
      </c>
      <c r="L62" s="170">
        <v>8.64</v>
      </c>
      <c r="M62" s="170">
        <v>0.57999999999999996</v>
      </c>
      <c r="N62" s="170">
        <v>573.88</v>
      </c>
      <c r="O62" s="85"/>
      <c r="P62" s="85"/>
      <c r="Q62" s="85"/>
      <c r="R62" s="85"/>
      <c r="S62" s="85"/>
      <c r="T62" s="85"/>
      <c r="U62" s="85"/>
      <c r="V62" s="85"/>
      <c r="W62" s="85"/>
      <c r="X62" s="85"/>
      <c r="Y62" s="85"/>
      <c r="Z62" s="85"/>
      <c r="AA62" s="85"/>
      <c r="AB62" s="85"/>
      <c r="AC62" s="85"/>
    </row>
    <row r="63" spans="1:29" s="71" customFormat="1" ht="19.149999999999999" customHeight="1">
      <c r="A63" s="70">
        <f>IF(B63&lt;&gt;"",COUNTA($B$20:B63),"")</f>
        <v>43</v>
      </c>
      <c r="B63" s="80" t="s">
        <v>74</v>
      </c>
      <c r="C63" s="171">
        <v>1625.56</v>
      </c>
      <c r="D63" s="171">
        <v>188.36</v>
      </c>
      <c r="E63" s="171">
        <v>90.23</v>
      </c>
      <c r="F63" s="171">
        <v>146.57</v>
      </c>
      <c r="G63" s="171">
        <v>23.73</v>
      </c>
      <c r="H63" s="171">
        <v>1449.03</v>
      </c>
      <c r="I63" s="171">
        <v>827.17</v>
      </c>
      <c r="J63" s="171">
        <v>621.86</v>
      </c>
      <c r="K63" s="171">
        <v>38.92</v>
      </c>
      <c r="L63" s="171">
        <v>205.39</v>
      </c>
      <c r="M63" s="171">
        <v>45.07</v>
      </c>
      <c r="N63" s="171">
        <v>-561.74</v>
      </c>
      <c r="O63" s="85"/>
      <c r="P63" s="85"/>
      <c r="Q63" s="85"/>
      <c r="R63" s="85"/>
      <c r="S63" s="85"/>
      <c r="T63" s="85"/>
      <c r="U63" s="85"/>
      <c r="V63" s="85"/>
      <c r="W63" s="85"/>
      <c r="X63" s="85"/>
      <c r="Y63" s="85"/>
      <c r="Z63" s="85"/>
      <c r="AA63" s="85"/>
      <c r="AB63" s="85"/>
      <c r="AC63" s="85"/>
    </row>
    <row r="64" spans="1:29" s="71" customFormat="1" ht="21.6" customHeight="1">
      <c r="A64" s="69">
        <f>IF(B64&lt;&gt;"",COUNTA($B$20:B64),"")</f>
        <v>44</v>
      </c>
      <c r="B64" s="79" t="s">
        <v>75</v>
      </c>
      <c r="C64" s="170">
        <v>326.68</v>
      </c>
      <c r="D64" s="170">
        <v>7.73</v>
      </c>
      <c r="E64" s="170">
        <v>15.36</v>
      </c>
      <c r="F64" s="170">
        <v>9.1300000000000008</v>
      </c>
      <c r="G64" s="170">
        <v>0.22</v>
      </c>
      <c r="H64" s="170">
        <v>0.06</v>
      </c>
      <c r="I64" s="170">
        <v>0.06</v>
      </c>
      <c r="J64" s="170" t="s">
        <v>8</v>
      </c>
      <c r="K64" s="170">
        <v>0.04</v>
      </c>
      <c r="L64" s="170">
        <v>39.049999999999997</v>
      </c>
      <c r="M64" s="170">
        <v>255.08</v>
      </c>
      <c r="N64" s="170" t="s">
        <v>8</v>
      </c>
      <c r="O64" s="85"/>
      <c r="P64" s="85"/>
      <c r="Q64" s="85"/>
      <c r="R64" s="85"/>
      <c r="S64" s="85"/>
      <c r="T64" s="85"/>
      <c r="U64" s="85"/>
      <c r="V64" s="85"/>
      <c r="W64" s="85"/>
      <c r="X64" s="85"/>
      <c r="Y64" s="85"/>
      <c r="Z64" s="85"/>
      <c r="AA64" s="85"/>
      <c r="AB64" s="85"/>
      <c r="AC64" s="85"/>
    </row>
    <row r="65" spans="1:29" s="71" customFormat="1" ht="11.1" customHeight="1">
      <c r="A65" s="69">
        <f>IF(B65&lt;&gt;"",COUNTA($B$20:B65),"")</f>
        <v>45</v>
      </c>
      <c r="B65" s="78" t="s">
        <v>76</v>
      </c>
      <c r="C65" s="170">
        <v>55.08</v>
      </c>
      <c r="D65" s="170">
        <v>7.31</v>
      </c>
      <c r="E65" s="170">
        <v>3.6</v>
      </c>
      <c r="F65" s="170">
        <v>8.4700000000000006</v>
      </c>
      <c r="G65" s="170">
        <v>0.05</v>
      </c>
      <c r="H65" s="170" t="s">
        <v>8</v>
      </c>
      <c r="I65" s="170" t="s">
        <v>8</v>
      </c>
      <c r="J65" s="170" t="s">
        <v>8</v>
      </c>
      <c r="K65" s="170" t="s">
        <v>8</v>
      </c>
      <c r="L65" s="170">
        <v>35.65</v>
      </c>
      <c r="M65" s="170" t="s">
        <v>8</v>
      </c>
      <c r="N65" s="170" t="s">
        <v>8</v>
      </c>
      <c r="O65" s="85"/>
      <c r="P65" s="85"/>
      <c r="Q65" s="85"/>
      <c r="R65" s="85"/>
      <c r="S65" s="85"/>
      <c r="T65" s="85"/>
      <c r="U65" s="85"/>
      <c r="V65" s="85"/>
      <c r="W65" s="85"/>
      <c r="X65" s="85"/>
      <c r="Y65" s="85"/>
      <c r="Z65" s="85"/>
      <c r="AA65" s="85"/>
      <c r="AB65" s="85"/>
      <c r="AC65" s="85"/>
    </row>
    <row r="66" spans="1:29" s="71" customFormat="1" ht="11.1" customHeight="1">
      <c r="A66" s="69">
        <f>IF(B66&lt;&gt;"",COUNTA($B$20:B66),"")</f>
        <v>46</v>
      </c>
      <c r="B66" s="78" t="s">
        <v>77</v>
      </c>
      <c r="C66" s="170" t="s">
        <v>8</v>
      </c>
      <c r="D66" s="170" t="s">
        <v>8</v>
      </c>
      <c r="E66" s="170" t="s">
        <v>8</v>
      </c>
      <c r="F66" s="170" t="s">
        <v>8</v>
      </c>
      <c r="G66" s="170" t="s">
        <v>8</v>
      </c>
      <c r="H66" s="170" t="s">
        <v>8</v>
      </c>
      <c r="I66" s="170" t="s">
        <v>8</v>
      </c>
      <c r="J66" s="170" t="s">
        <v>8</v>
      </c>
      <c r="K66" s="170" t="s">
        <v>8</v>
      </c>
      <c r="L66" s="170" t="s">
        <v>8</v>
      </c>
      <c r="M66" s="170" t="s">
        <v>8</v>
      </c>
      <c r="N66" s="170" t="s">
        <v>8</v>
      </c>
      <c r="O66" s="85"/>
      <c r="P66" s="85"/>
      <c r="Q66" s="85"/>
      <c r="R66" s="85"/>
      <c r="S66" s="85"/>
      <c r="T66" s="85"/>
      <c r="U66" s="85"/>
      <c r="V66" s="85"/>
      <c r="W66" s="85"/>
      <c r="X66" s="85"/>
      <c r="Y66" s="85"/>
      <c r="Z66" s="85"/>
      <c r="AA66" s="85"/>
      <c r="AB66" s="85"/>
      <c r="AC66" s="85"/>
    </row>
    <row r="67" spans="1:29" s="71" customFormat="1" ht="11.1" customHeight="1">
      <c r="A67" s="69">
        <f>IF(B67&lt;&gt;"",COUNTA($B$20:B67),"")</f>
        <v>47</v>
      </c>
      <c r="B67" s="78" t="s">
        <v>78</v>
      </c>
      <c r="C67" s="170">
        <v>43.05</v>
      </c>
      <c r="D67" s="170">
        <v>0.12</v>
      </c>
      <c r="E67" s="170">
        <v>0.38</v>
      </c>
      <c r="F67" s="170">
        <v>10.55</v>
      </c>
      <c r="G67" s="170">
        <v>3.38</v>
      </c>
      <c r="H67" s="170">
        <v>1.06</v>
      </c>
      <c r="I67" s="170">
        <v>0.1</v>
      </c>
      <c r="J67" s="170">
        <v>0.97</v>
      </c>
      <c r="K67" s="170">
        <v>0.26</v>
      </c>
      <c r="L67" s="170">
        <v>6.93</v>
      </c>
      <c r="M67" s="170">
        <v>0.02</v>
      </c>
      <c r="N67" s="170">
        <v>20.36</v>
      </c>
      <c r="O67" s="85"/>
      <c r="P67" s="85"/>
      <c r="Q67" s="85"/>
      <c r="R67" s="85"/>
      <c r="S67" s="85"/>
      <c r="T67" s="85"/>
      <c r="U67" s="85"/>
      <c r="V67" s="85"/>
      <c r="W67" s="85"/>
      <c r="X67" s="85"/>
      <c r="Y67" s="85"/>
      <c r="Z67" s="85"/>
      <c r="AA67" s="85"/>
      <c r="AB67" s="85"/>
      <c r="AC67" s="85"/>
    </row>
    <row r="68" spans="1:29" s="71" customFormat="1" ht="11.1" customHeight="1">
      <c r="A68" s="69">
        <f>IF(B68&lt;&gt;"",COUNTA($B$20:B68),"")</f>
        <v>48</v>
      </c>
      <c r="B68" s="78" t="s">
        <v>73</v>
      </c>
      <c r="C68" s="170">
        <v>1.63</v>
      </c>
      <c r="D68" s="170" t="s">
        <v>8</v>
      </c>
      <c r="E68" s="170" t="s">
        <v>8</v>
      </c>
      <c r="F68" s="170" t="s">
        <v>8</v>
      </c>
      <c r="G68" s="170">
        <v>1.63</v>
      </c>
      <c r="H68" s="170" t="s">
        <v>8</v>
      </c>
      <c r="I68" s="170" t="s">
        <v>8</v>
      </c>
      <c r="J68" s="170" t="s">
        <v>8</v>
      </c>
      <c r="K68" s="170" t="s">
        <v>8</v>
      </c>
      <c r="L68" s="170" t="s">
        <v>8</v>
      </c>
      <c r="M68" s="170" t="s">
        <v>8</v>
      </c>
      <c r="N68" s="170" t="s">
        <v>8</v>
      </c>
      <c r="O68" s="85"/>
      <c r="P68" s="85"/>
      <c r="Q68" s="85"/>
      <c r="R68" s="85"/>
      <c r="S68" s="85"/>
      <c r="T68" s="85"/>
      <c r="U68" s="85"/>
      <c r="V68" s="85"/>
      <c r="W68" s="85"/>
      <c r="X68" s="85"/>
      <c r="Y68" s="85"/>
      <c r="Z68" s="85"/>
      <c r="AA68" s="85"/>
      <c r="AB68" s="85"/>
      <c r="AC68" s="85"/>
    </row>
    <row r="69" spans="1:29" s="71" customFormat="1" ht="19.149999999999999" customHeight="1">
      <c r="A69" s="70">
        <f>IF(B69&lt;&gt;"",COUNTA($B$20:B69),"")</f>
        <v>49</v>
      </c>
      <c r="B69" s="80" t="s">
        <v>79</v>
      </c>
      <c r="C69" s="171">
        <v>368.1</v>
      </c>
      <c r="D69" s="171">
        <v>7.85</v>
      </c>
      <c r="E69" s="171">
        <v>15.74</v>
      </c>
      <c r="F69" s="171">
        <v>19.68</v>
      </c>
      <c r="G69" s="171">
        <v>1.97</v>
      </c>
      <c r="H69" s="171">
        <v>1.1200000000000001</v>
      </c>
      <c r="I69" s="171">
        <v>0.15</v>
      </c>
      <c r="J69" s="171">
        <v>0.97</v>
      </c>
      <c r="K69" s="171">
        <v>0.3</v>
      </c>
      <c r="L69" s="171">
        <v>45.98</v>
      </c>
      <c r="M69" s="171">
        <v>255.1</v>
      </c>
      <c r="N69" s="171">
        <v>20.36</v>
      </c>
      <c r="O69" s="85"/>
      <c r="P69" s="85"/>
      <c r="Q69" s="85"/>
      <c r="R69" s="85"/>
      <c r="S69" s="85"/>
      <c r="T69" s="85"/>
      <c r="U69" s="85"/>
      <c r="V69" s="85"/>
      <c r="W69" s="85"/>
      <c r="X69" s="85"/>
      <c r="Y69" s="85"/>
      <c r="Z69" s="85"/>
      <c r="AA69" s="85"/>
      <c r="AB69" s="85"/>
      <c r="AC69" s="85"/>
    </row>
    <row r="70" spans="1:29" s="71" customFormat="1" ht="19.149999999999999" customHeight="1">
      <c r="A70" s="70">
        <f>IF(B70&lt;&gt;"",COUNTA($B$20:B70),"")</f>
        <v>50</v>
      </c>
      <c r="B70" s="80" t="s">
        <v>80</v>
      </c>
      <c r="C70" s="171">
        <v>1993.66</v>
      </c>
      <c r="D70" s="171">
        <v>196.21</v>
      </c>
      <c r="E70" s="171">
        <v>105.97</v>
      </c>
      <c r="F70" s="171">
        <v>166.25</v>
      </c>
      <c r="G70" s="171">
        <v>25.7</v>
      </c>
      <c r="H70" s="171">
        <v>1450.15</v>
      </c>
      <c r="I70" s="171">
        <v>827.32</v>
      </c>
      <c r="J70" s="171">
        <v>622.83000000000004</v>
      </c>
      <c r="K70" s="171">
        <v>39.22</v>
      </c>
      <c r="L70" s="171">
        <v>251.37</v>
      </c>
      <c r="M70" s="171">
        <v>300.17</v>
      </c>
      <c r="N70" s="171">
        <v>-541.38</v>
      </c>
      <c r="O70" s="85"/>
      <c r="P70" s="85"/>
      <c r="Q70" s="85"/>
      <c r="R70" s="85"/>
      <c r="S70" s="85"/>
      <c r="T70" s="85"/>
      <c r="U70" s="85"/>
      <c r="V70" s="85"/>
      <c r="W70" s="85"/>
      <c r="X70" s="85"/>
      <c r="Y70" s="85"/>
      <c r="Z70" s="85"/>
      <c r="AA70" s="85"/>
      <c r="AB70" s="85"/>
      <c r="AC70" s="85"/>
    </row>
    <row r="71" spans="1:29" s="71" customFormat="1" ht="11.1" customHeight="1">
      <c r="A71" s="69">
        <f>IF(B71&lt;&gt;"",COUNTA($B$20:B71),"")</f>
        <v>51</v>
      </c>
      <c r="B71" s="78" t="s">
        <v>81</v>
      </c>
      <c r="C71" s="170" t="s">
        <v>8</v>
      </c>
      <c r="D71" s="170" t="s">
        <v>8</v>
      </c>
      <c r="E71" s="170" t="s">
        <v>8</v>
      </c>
      <c r="F71" s="170" t="s">
        <v>8</v>
      </c>
      <c r="G71" s="170" t="s">
        <v>8</v>
      </c>
      <c r="H71" s="170" t="s">
        <v>8</v>
      </c>
      <c r="I71" s="170" t="s">
        <v>8</v>
      </c>
      <c r="J71" s="170" t="s">
        <v>8</v>
      </c>
      <c r="K71" s="170" t="s">
        <v>8</v>
      </c>
      <c r="L71" s="170" t="s">
        <v>8</v>
      </c>
      <c r="M71" s="170" t="s">
        <v>8</v>
      </c>
      <c r="N71" s="170" t="s">
        <v>8</v>
      </c>
      <c r="O71" s="85"/>
      <c r="P71" s="85"/>
      <c r="Q71" s="85"/>
      <c r="R71" s="85"/>
      <c r="S71" s="85"/>
      <c r="T71" s="85"/>
      <c r="U71" s="85"/>
      <c r="V71" s="85"/>
      <c r="W71" s="85"/>
      <c r="X71" s="85"/>
      <c r="Y71" s="85"/>
      <c r="Z71" s="85"/>
      <c r="AA71" s="85"/>
      <c r="AB71" s="85"/>
      <c r="AC71" s="85"/>
    </row>
    <row r="72" spans="1:29" s="71" customFormat="1" ht="11.1" customHeight="1">
      <c r="A72" s="69">
        <f>IF(B72&lt;&gt;"",COUNTA($B$20:B72),"")</f>
        <v>52</v>
      </c>
      <c r="B72" s="78" t="s">
        <v>82</v>
      </c>
      <c r="C72" s="170" t="s">
        <v>8</v>
      </c>
      <c r="D72" s="170" t="s">
        <v>8</v>
      </c>
      <c r="E72" s="170" t="s">
        <v>8</v>
      </c>
      <c r="F72" s="170" t="s">
        <v>8</v>
      </c>
      <c r="G72" s="170" t="s">
        <v>8</v>
      </c>
      <c r="H72" s="170" t="s">
        <v>8</v>
      </c>
      <c r="I72" s="170" t="s">
        <v>8</v>
      </c>
      <c r="J72" s="170" t="s">
        <v>8</v>
      </c>
      <c r="K72" s="170" t="s">
        <v>8</v>
      </c>
      <c r="L72" s="170" t="s">
        <v>8</v>
      </c>
      <c r="M72" s="170" t="s">
        <v>8</v>
      </c>
      <c r="N72" s="170" t="s">
        <v>8</v>
      </c>
      <c r="O72" s="85"/>
      <c r="P72" s="85"/>
      <c r="Q72" s="85"/>
      <c r="R72" s="85"/>
      <c r="S72" s="85"/>
      <c r="T72" s="85"/>
      <c r="U72" s="85"/>
      <c r="V72" s="85"/>
      <c r="W72" s="85"/>
      <c r="X72" s="85"/>
      <c r="Y72" s="85"/>
      <c r="Z72" s="85"/>
      <c r="AA72" s="85"/>
      <c r="AB72" s="85"/>
      <c r="AC72" s="85"/>
    </row>
    <row r="73" spans="1:29" s="71" customFormat="1" ht="11.1" customHeight="1">
      <c r="A73" s="69">
        <f>IF(B73&lt;&gt;"",COUNTA($B$20:B73),"")</f>
        <v>53</v>
      </c>
      <c r="B73" s="78" t="s">
        <v>98</v>
      </c>
      <c r="C73" s="170" t="s">
        <v>8</v>
      </c>
      <c r="D73" s="170" t="s">
        <v>8</v>
      </c>
      <c r="E73" s="170" t="s">
        <v>8</v>
      </c>
      <c r="F73" s="170" t="s">
        <v>8</v>
      </c>
      <c r="G73" s="170" t="s">
        <v>8</v>
      </c>
      <c r="H73" s="170" t="s">
        <v>8</v>
      </c>
      <c r="I73" s="170" t="s">
        <v>8</v>
      </c>
      <c r="J73" s="170" t="s">
        <v>8</v>
      </c>
      <c r="K73" s="170" t="s">
        <v>8</v>
      </c>
      <c r="L73" s="170" t="s">
        <v>8</v>
      </c>
      <c r="M73" s="170" t="s">
        <v>8</v>
      </c>
      <c r="N73" s="170" t="s">
        <v>8</v>
      </c>
      <c r="O73" s="85"/>
      <c r="P73" s="85"/>
      <c r="Q73" s="85"/>
      <c r="R73" s="85"/>
      <c r="S73" s="85"/>
      <c r="T73" s="85"/>
      <c r="U73" s="85"/>
      <c r="V73" s="85"/>
      <c r="W73" s="85"/>
      <c r="X73" s="85"/>
      <c r="Y73" s="85"/>
      <c r="Z73" s="85"/>
      <c r="AA73" s="85"/>
      <c r="AB73" s="85"/>
      <c r="AC73" s="85"/>
    </row>
    <row r="74" spans="1:29" s="71" customFormat="1" ht="11.1" customHeight="1">
      <c r="A74" s="69">
        <f>IF(B74&lt;&gt;"",COUNTA($B$20:B74),"")</f>
        <v>54</v>
      </c>
      <c r="B74" s="78" t="s">
        <v>99</v>
      </c>
      <c r="C74" s="170" t="s">
        <v>8</v>
      </c>
      <c r="D74" s="170" t="s">
        <v>8</v>
      </c>
      <c r="E74" s="170" t="s">
        <v>8</v>
      </c>
      <c r="F74" s="170" t="s">
        <v>8</v>
      </c>
      <c r="G74" s="170" t="s">
        <v>8</v>
      </c>
      <c r="H74" s="170" t="s">
        <v>8</v>
      </c>
      <c r="I74" s="170" t="s">
        <v>8</v>
      </c>
      <c r="J74" s="170" t="s">
        <v>8</v>
      </c>
      <c r="K74" s="170" t="s">
        <v>8</v>
      </c>
      <c r="L74" s="170" t="s">
        <v>8</v>
      </c>
      <c r="M74" s="170" t="s">
        <v>8</v>
      </c>
      <c r="N74" s="170" t="s">
        <v>8</v>
      </c>
      <c r="O74" s="85"/>
      <c r="P74" s="85"/>
      <c r="Q74" s="85"/>
      <c r="R74" s="85"/>
      <c r="S74" s="85"/>
      <c r="T74" s="85"/>
      <c r="U74" s="85"/>
      <c r="V74" s="85"/>
      <c r="W74" s="85"/>
      <c r="X74" s="85"/>
      <c r="Y74" s="85"/>
      <c r="Z74" s="85"/>
      <c r="AA74" s="85"/>
      <c r="AB74" s="85"/>
      <c r="AC74" s="85"/>
    </row>
    <row r="75" spans="1:29" s="71" customFormat="1" ht="11.1" customHeight="1">
      <c r="A75" s="69">
        <f>IF(B75&lt;&gt;"",COUNTA($B$20:B75),"")</f>
        <v>55</v>
      </c>
      <c r="B75" s="78" t="s">
        <v>26</v>
      </c>
      <c r="C75" s="170">
        <v>228.2</v>
      </c>
      <c r="D75" s="170" t="s">
        <v>8</v>
      </c>
      <c r="E75" s="170" t="s">
        <v>8</v>
      </c>
      <c r="F75" s="170" t="s">
        <v>8</v>
      </c>
      <c r="G75" s="170" t="s">
        <v>8</v>
      </c>
      <c r="H75" s="170" t="s">
        <v>8</v>
      </c>
      <c r="I75" s="170" t="s">
        <v>8</v>
      </c>
      <c r="J75" s="170" t="s">
        <v>8</v>
      </c>
      <c r="K75" s="170" t="s">
        <v>8</v>
      </c>
      <c r="L75" s="170" t="s">
        <v>8</v>
      </c>
      <c r="M75" s="170" t="s">
        <v>8</v>
      </c>
      <c r="N75" s="170">
        <v>228.2</v>
      </c>
      <c r="O75" s="85"/>
      <c r="P75" s="85"/>
      <c r="Q75" s="85"/>
      <c r="R75" s="85"/>
      <c r="S75" s="85"/>
      <c r="T75" s="85"/>
      <c r="U75" s="85"/>
      <c r="V75" s="85"/>
      <c r="W75" s="85"/>
      <c r="X75" s="85"/>
      <c r="Y75" s="85"/>
      <c r="Z75" s="85"/>
      <c r="AA75" s="85"/>
      <c r="AB75" s="85"/>
      <c r="AC75" s="85"/>
    </row>
    <row r="76" spans="1:29" s="71" customFormat="1" ht="21.6" customHeight="1">
      <c r="A76" s="69">
        <f>IF(B76&lt;&gt;"",COUNTA($B$20:B76),"")</f>
        <v>56</v>
      </c>
      <c r="B76" s="79" t="s">
        <v>83</v>
      </c>
      <c r="C76" s="170">
        <v>179.4</v>
      </c>
      <c r="D76" s="170" t="s">
        <v>8</v>
      </c>
      <c r="E76" s="170" t="s">
        <v>8</v>
      </c>
      <c r="F76" s="170" t="s">
        <v>8</v>
      </c>
      <c r="G76" s="170" t="s">
        <v>8</v>
      </c>
      <c r="H76" s="170" t="s">
        <v>8</v>
      </c>
      <c r="I76" s="170" t="s">
        <v>8</v>
      </c>
      <c r="J76" s="170" t="s">
        <v>8</v>
      </c>
      <c r="K76" s="170" t="s">
        <v>8</v>
      </c>
      <c r="L76" s="170" t="s">
        <v>8</v>
      </c>
      <c r="M76" s="170" t="s">
        <v>8</v>
      </c>
      <c r="N76" s="170">
        <v>179.4</v>
      </c>
      <c r="O76" s="85"/>
      <c r="P76" s="85"/>
      <c r="Q76" s="85"/>
      <c r="R76" s="85"/>
      <c r="S76" s="85"/>
      <c r="T76" s="85"/>
      <c r="U76" s="85"/>
      <c r="V76" s="85"/>
      <c r="W76" s="85"/>
      <c r="X76" s="85"/>
      <c r="Y76" s="85"/>
      <c r="Z76" s="85"/>
      <c r="AA76" s="85"/>
      <c r="AB76" s="85"/>
      <c r="AC76" s="85"/>
    </row>
    <row r="77" spans="1:29" s="71" customFormat="1" ht="21.6" customHeight="1">
      <c r="A77" s="69">
        <f>IF(B77&lt;&gt;"",COUNTA($B$20:B77),"")</f>
        <v>57</v>
      </c>
      <c r="B77" s="79" t="s">
        <v>84</v>
      </c>
      <c r="C77" s="170">
        <v>725.83</v>
      </c>
      <c r="D77" s="170">
        <v>0.09</v>
      </c>
      <c r="E77" s="170">
        <v>0.69</v>
      </c>
      <c r="F77" s="170">
        <v>15.59</v>
      </c>
      <c r="G77" s="170">
        <v>2.83</v>
      </c>
      <c r="H77" s="170">
        <v>664.85</v>
      </c>
      <c r="I77" s="170">
        <v>329.93</v>
      </c>
      <c r="J77" s="170">
        <v>334.92</v>
      </c>
      <c r="K77" s="170">
        <v>5.56</v>
      </c>
      <c r="L77" s="170">
        <v>30.38</v>
      </c>
      <c r="M77" s="170">
        <v>5.84</v>
      </c>
      <c r="N77" s="170" t="s">
        <v>8</v>
      </c>
      <c r="O77" s="85"/>
      <c r="P77" s="85"/>
      <c r="Q77" s="85"/>
      <c r="R77" s="85"/>
      <c r="S77" s="85"/>
      <c r="T77" s="85"/>
      <c r="U77" s="85"/>
      <c r="V77" s="85"/>
      <c r="W77" s="85"/>
      <c r="X77" s="85"/>
      <c r="Y77" s="85"/>
      <c r="Z77" s="85"/>
      <c r="AA77" s="85"/>
      <c r="AB77" s="85"/>
      <c r="AC77" s="85"/>
    </row>
    <row r="78" spans="1:29" s="71" customFormat="1" ht="21.6" customHeight="1">
      <c r="A78" s="69">
        <f>IF(B78&lt;&gt;"",COUNTA($B$20:B78),"")</f>
        <v>58</v>
      </c>
      <c r="B78" s="79" t="s">
        <v>85</v>
      </c>
      <c r="C78" s="170">
        <v>82.44</v>
      </c>
      <c r="D78" s="170">
        <v>1</v>
      </c>
      <c r="E78" s="170" t="s">
        <v>8</v>
      </c>
      <c r="F78" s="170">
        <v>0.57999999999999996</v>
      </c>
      <c r="G78" s="170">
        <v>0.17</v>
      </c>
      <c r="H78" s="170">
        <v>80.55</v>
      </c>
      <c r="I78" s="170">
        <v>79.459999999999994</v>
      </c>
      <c r="J78" s="170">
        <v>1.0900000000000001</v>
      </c>
      <c r="K78" s="170" t="s">
        <v>8</v>
      </c>
      <c r="L78" s="170">
        <v>0.14000000000000001</v>
      </c>
      <c r="M78" s="170" t="s">
        <v>8</v>
      </c>
      <c r="N78" s="170" t="s">
        <v>8</v>
      </c>
      <c r="O78" s="85"/>
      <c r="P78" s="85"/>
      <c r="Q78" s="85"/>
      <c r="R78" s="85"/>
      <c r="S78" s="85"/>
      <c r="T78" s="85"/>
      <c r="U78" s="85"/>
      <c r="V78" s="85"/>
      <c r="W78" s="85"/>
      <c r="X78" s="85"/>
      <c r="Y78" s="85"/>
      <c r="Z78" s="85"/>
      <c r="AA78" s="85"/>
      <c r="AB78" s="85"/>
      <c r="AC78" s="85"/>
    </row>
    <row r="79" spans="1:29" s="71" customFormat="1" ht="11.1" customHeight="1">
      <c r="A79" s="69">
        <f>IF(B79&lt;&gt;"",COUNTA($B$20:B79),"")</f>
        <v>59</v>
      </c>
      <c r="B79" s="78" t="s">
        <v>86</v>
      </c>
      <c r="C79" s="170">
        <v>63.38</v>
      </c>
      <c r="D79" s="170">
        <v>0.03</v>
      </c>
      <c r="E79" s="170">
        <v>33.94</v>
      </c>
      <c r="F79" s="170">
        <v>1.1299999999999999</v>
      </c>
      <c r="G79" s="170">
        <v>6.76</v>
      </c>
      <c r="H79" s="170">
        <v>0.02</v>
      </c>
      <c r="I79" s="170">
        <v>0.02</v>
      </c>
      <c r="J79" s="170" t="s">
        <v>8</v>
      </c>
      <c r="K79" s="170">
        <v>1.87</v>
      </c>
      <c r="L79" s="170">
        <v>18.54</v>
      </c>
      <c r="M79" s="170">
        <v>1.0900000000000001</v>
      </c>
      <c r="N79" s="170" t="s">
        <v>8</v>
      </c>
      <c r="O79" s="85"/>
      <c r="P79" s="85"/>
      <c r="Q79" s="85"/>
      <c r="R79" s="85"/>
      <c r="S79" s="85"/>
      <c r="T79" s="85"/>
      <c r="U79" s="85"/>
      <c r="V79" s="85"/>
      <c r="W79" s="85"/>
      <c r="X79" s="85"/>
      <c r="Y79" s="85"/>
      <c r="Z79" s="85"/>
      <c r="AA79" s="85"/>
      <c r="AB79" s="85"/>
      <c r="AC79" s="85"/>
    </row>
    <row r="80" spans="1:29" s="71" customFormat="1" ht="11.1" customHeight="1">
      <c r="A80" s="69">
        <f>IF(B80&lt;&gt;"",COUNTA($B$20:B80),"")</f>
        <v>60</v>
      </c>
      <c r="B80" s="78" t="s">
        <v>87</v>
      </c>
      <c r="C80" s="170">
        <v>1095.6300000000001</v>
      </c>
      <c r="D80" s="170">
        <v>29.97</v>
      </c>
      <c r="E80" s="170">
        <v>42.14</v>
      </c>
      <c r="F80" s="170">
        <v>15.1</v>
      </c>
      <c r="G80" s="170">
        <v>2.4500000000000002</v>
      </c>
      <c r="H80" s="170">
        <v>417.61</v>
      </c>
      <c r="I80" s="170">
        <v>231.95</v>
      </c>
      <c r="J80" s="170">
        <v>185.66</v>
      </c>
      <c r="K80" s="170">
        <v>1.03</v>
      </c>
      <c r="L80" s="170">
        <v>11.08</v>
      </c>
      <c r="M80" s="170">
        <v>1.87</v>
      </c>
      <c r="N80" s="170">
        <v>574.37</v>
      </c>
      <c r="O80" s="85"/>
      <c r="P80" s="85"/>
      <c r="Q80" s="85"/>
      <c r="R80" s="85"/>
      <c r="S80" s="85"/>
      <c r="T80" s="85"/>
      <c r="U80" s="85"/>
      <c r="V80" s="85"/>
      <c r="W80" s="85"/>
      <c r="X80" s="85"/>
      <c r="Y80" s="85"/>
      <c r="Z80" s="85"/>
      <c r="AA80" s="85"/>
      <c r="AB80" s="85"/>
      <c r="AC80" s="85"/>
    </row>
    <row r="81" spans="1:29" s="71" customFormat="1" ht="11.1" customHeight="1">
      <c r="A81" s="69">
        <f>IF(B81&lt;&gt;"",COUNTA($B$20:B81),"")</f>
        <v>61</v>
      </c>
      <c r="B81" s="78" t="s">
        <v>73</v>
      </c>
      <c r="C81" s="170">
        <v>787.87</v>
      </c>
      <c r="D81" s="170">
        <v>1.47</v>
      </c>
      <c r="E81" s="170">
        <v>8.06</v>
      </c>
      <c r="F81" s="170">
        <v>13.12</v>
      </c>
      <c r="G81" s="170">
        <v>1.06</v>
      </c>
      <c r="H81" s="170">
        <v>181.06</v>
      </c>
      <c r="I81" s="170" t="s">
        <v>8</v>
      </c>
      <c r="J81" s="170">
        <v>181.06</v>
      </c>
      <c r="K81" s="170" t="s">
        <v>8</v>
      </c>
      <c r="L81" s="170">
        <v>8.64</v>
      </c>
      <c r="M81" s="170">
        <v>0.57999999999999996</v>
      </c>
      <c r="N81" s="170">
        <v>573.88</v>
      </c>
      <c r="O81" s="85"/>
      <c r="P81" s="85"/>
      <c r="Q81" s="85"/>
      <c r="R81" s="85"/>
      <c r="S81" s="85"/>
      <c r="T81" s="85"/>
      <c r="U81" s="85"/>
      <c r="V81" s="85"/>
      <c r="W81" s="85"/>
      <c r="X81" s="85"/>
      <c r="Y81" s="85"/>
      <c r="Z81" s="85"/>
      <c r="AA81" s="85"/>
      <c r="AB81" s="85"/>
      <c r="AC81" s="85"/>
    </row>
    <row r="82" spans="1:29" s="71" customFormat="1" ht="19.149999999999999" customHeight="1">
      <c r="A82" s="70">
        <f>IF(B82&lt;&gt;"",COUNTA($B$20:B82),"")</f>
        <v>62</v>
      </c>
      <c r="B82" s="80" t="s">
        <v>88</v>
      </c>
      <c r="C82" s="171">
        <v>1587.02</v>
      </c>
      <c r="D82" s="171">
        <v>29.62</v>
      </c>
      <c r="E82" s="171">
        <v>68.709999999999994</v>
      </c>
      <c r="F82" s="171">
        <v>19.29</v>
      </c>
      <c r="G82" s="171">
        <v>11.16</v>
      </c>
      <c r="H82" s="171">
        <v>981.97</v>
      </c>
      <c r="I82" s="171">
        <v>641.35</v>
      </c>
      <c r="J82" s="171">
        <v>340.61</v>
      </c>
      <c r="K82" s="171">
        <v>8.4499999999999993</v>
      </c>
      <c r="L82" s="171">
        <v>51.5</v>
      </c>
      <c r="M82" s="171">
        <v>8.23</v>
      </c>
      <c r="N82" s="171">
        <v>408.09</v>
      </c>
      <c r="O82" s="85"/>
      <c r="P82" s="85"/>
      <c r="Q82" s="85"/>
      <c r="R82" s="85"/>
      <c r="S82" s="85"/>
      <c r="T82" s="85"/>
      <c r="U82" s="85"/>
      <c r="V82" s="85"/>
      <c r="W82" s="85"/>
      <c r="X82" s="85"/>
      <c r="Y82" s="85"/>
      <c r="Z82" s="85"/>
      <c r="AA82" s="85"/>
      <c r="AB82" s="85"/>
      <c r="AC82" s="85"/>
    </row>
    <row r="83" spans="1:29" s="87" customFormat="1" ht="11.1" customHeight="1">
      <c r="A83" s="69">
        <f>IF(B83&lt;&gt;"",COUNTA($B$20:B83),"")</f>
        <v>63</v>
      </c>
      <c r="B83" s="78" t="s">
        <v>89</v>
      </c>
      <c r="C83" s="170">
        <v>277.20999999999998</v>
      </c>
      <c r="D83" s="170" t="s">
        <v>8</v>
      </c>
      <c r="E83" s="170">
        <v>4.71</v>
      </c>
      <c r="F83" s="170">
        <v>43</v>
      </c>
      <c r="G83" s="170">
        <v>0.02</v>
      </c>
      <c r="H83" s="170">
        <v>0.52</v>
      </c>
      <c r="I83" s="170">
        <v>0.04</v>
      </c>
      <c r="J83" s="170">
        <v>0.48</v>
      </c>
      <c r="K83" s="170">
        <v>0.03</v>
      </c>
      <c r="L83" s="170">
        <v>36.18</v>
      </c>
      <c r="M83" s="170">
        <v>100.71</v>
      </c>
      <c r="N83" s="170">
        <v>92.03</v>
      </c>
      <c r="O83" s="86"/>
      <c r="P83" s="86"/>
      <c r="Q83" s="86"/>
      <c r="R83" s="86"/>
      <c r="S83" s="86"/>
      <c r="T83" s="86"/>
      <c r="U83" s="86"/>
      <c r="V83" s="86"/>
      <c r="W83" s="86"/>
      <c r="X83" s="86"/>
      <c r="Y83" s="86"/>
      <c r="Z83" s="86"/>
      <c r="AA83" s="86"/>
      <c r="AB83" s="86"/>
      <c r="AC83" s="86"/>
    </row>
    <row r="84" spans="1:29" s="87" customFormat="1" ht="11.1" customHeight="1">
      <c r="A84" s="69">
        <f>IF(B84&lt;&gt;"",COUNTA($B$20:B84),"")</f>
        <v>64</v>
      </c>
      <c r="B84" s="78" t="s">
        <v>90</v>
      </c>
      <c r="C84" s="170" t="s">
        <v>8</v>
      </c>
      <c r="D84" s="170" t="s">
        <v>8</v>
      </c>
      <c r="E84" s="170" t="s">
        <v>8</v>
      </c>
      <c r="F84" s="170" t="s">
        <v>8</v>
      </c>
      <c r="G84" s="170" t="s">
        <v>8</v>
      </c>
      <c r="H84" s="170" t="s">
        <v>8</v>
      </c>
      <c r="I84" s="170" t="s">
        <v>8</v>
      </c>
      <c r="J84" s="170" t="s">
        <v>8</v>
      </c>
      <c r="K84" s="170" t="s">
        <v>8</v>
      </c>
      <c r="L84" s="170" t="s">
        <v>8</v>
      </c>
      <c r="M84" s="170" t="s">
        <v>8</v>
      </c>
      <c r="N84" s="170" t="s">
        <v>8</v>
      </c>
      <c r="O84" s="86"/>
      <c r="P84" s="86"/>
      <c r="Q84" s="86"/>
      <c r="R84" s="86"/>
      <c r="S84" s="86"/>
      <c r="T84" s="86"/>
      <c r="U84" s="86"/>
      <c r="V84" s="86"/>
      <c r="W84" s="86"/>
      <c r="X84" s="86"/>
      <c r="Y84" s="86"/>
      <c r="Z84" s="86"/>
      <c r="AA84" s="86"/>
      <c r="AB84" s="86"/>
      <c r="AC84" s="86"/>
    </row>
    <row r="85" spans="1:29" s="87" customFormat="1" ht="11.1" customHeight="1">
      <c r="A85" s="69">
        <f>IF(B85&lt;&gt;"",COUNTA($B$20:B85),"")</f>
        <v>65</v>
      </c>
      <c r="B85" s="78" t="s">
        <v>91</v>
      </c>
      <c r="C85" s="170">
        <v>196.53</v>
      </c>
      <c r="D85" s="170">
        <v>2.89</v>
      </c>
      <c r="E85" s="170">
        <v>0.49</v>
      </c>
      <c r="F85" s="170">
        <v>8.2200000000000006</v>
      </c>
      <c r="G85" s="170">
        <v>3.82</v>
      </c>
      <c r="H85" s="170">
        <v>0.52</v>
      </c>
      <c r="I85" s="170">
        <v>0.04</v>
      </c>
      <c r="J85" s="170">
        <v>0.48</v>
      </c>
      <c r="K85" s="170">
        <v>0.03</v>
      </c>
      <c r="L85" s="170">
        <v>7.31</v>
      </c>
      <c r="M85" s="170">
        <v>173.25</v>
      </c>
      <c r="N85" s="170" t="s">
        <v>8</v>
      </c>
      <c r="O85" s="86"/>
      <c r="P85" s="86"/>
      <c r="Q85" s="86"/>
      <c r="R85" s="86"/>
      <c r="S85" s="86"/>
      <c r="T85" s="86"/>
      <c r="U85" s="86"/>
      <c r="V85" s="86"/>
      <c r="W85" s="86"/>
      <c r="X85" s="86"/>
      <c r="Y85" s="86"/>
      <c r="Z85" s="86"/>
      <c r="AA85" s="86"/>
      <c r="AB85" s="86"/>
      <c r="AC85" s="86"/>
    </row>
    <row r="86" spans="1:29" s="87" customFormat="1" ht="11.1" customHeight="1">
      <c r="A86" s="69">
        <f>IF(B86&lt;&gt;"",COUNTA($B$20:B86),"")</f>
        <v>66</v>
      </c>
      <c r="B86" s="78" t="s">
        <v>73</v>
      </c>
      <c r="C86" s="170">
        <v>1.63</v>
      </c>
      <c r="D86" s="170" t="s">
        <v>8</v>
      </c>
      <c r="E86" s="170" t="s">
        <v>8</v>
      </c>
      <c r="F86" s="170" t="s">
        <v>8</v>
      </c>
      <c r="G86" s="170">
        <v>1.63</v>
      </c>
      <c r="H86" s="170" t="s">
        <v>8</v>
      </c>
      <c r="I86" s="170" t="s">
        <v>8</v>
      </c>
      <c r="J86" s="170" t="s">
        <v>8</v>
      </c>
      <c r="K86" s="170" t="s">
        <v>8</v>
      </c>
      <c r="L86" s="170" t="s">
        <v>8</v>
      </c>
      <c r="M86" s="170" t="s">
        <v>8</v>
      </c>
      <c r="N86" s="170" t="s">
        <v>8</v>
      </c>
      <c r="O86" s="86"/>
      <c r="P86" s="86"/>
      <c r="Q86" s="86"/>
      <c r="R86" s="86"/>
      <c r="S86" s="86"/>
      <c r="T86" s="86"/>
      <c r="U86" s="86"/>
      <c r="V86" s="86"/>
      <c r="W86" s="86"/>
      <c r="X86" s="86"/>
      <c r="Y86" s="86"/>
      <c r="Z86" s="86"/>
      <c r="AA86" s="86"/>
      <c r="AB86" s="86"/>
      <c r="AC86" s="86"/>
    </row>
    <row r="87" spans="1:29" s="71" customFormat="1" ht="19.149999999999999" customHeight="1">
      <c r="A87" s="70">
        <f>IF(B87&lt;&gt;"",COUNTA($B$20:B87),"")</f>
        <v>67</v>
      </c>
      <c r="B87" s="80" t="s">
        <v>92</v>
      </c>
      <c r="C87" s="171">
        <v>472.11</v>
      </c>
      <c r="D87" s="171">
        <v>2.89</v>
      </c>
      <c r="E87" s="171">
        <v>5.2</v>
      </c>
      <c r="F87" s="171">
        <v>51.23</v>
      </c>
      <c r="G87" s="171">
        <v>2.21</v>
      </c>
      <c r="H87" s="171">
        <v>1.03</v>
      </c>
      <c r="I87" s="171">
        <v>7.0000000000000007E-2</v>
      </c>
      <c r="J87" s="171">
        <v>0.96</v>
      </c>
      <c r="K87" s="171">
        <v>7.0000000000000007E-2</v>
      </c>
      <c r="L87" s="171">
        <v>43.49</v>
      </c>
      <c r="M87" s="171">
        <v>273.95999999999998</v>
      </c>
      <c r="N87" s="171">
        <v>92.03</v>
      </c>
      <c r="O87" s="85"/>
      <c r="P87" s="85"/>
      <c r="Q87" s="85"/>
      <c r="R87" s="85"/>
      <c r="S87" s="85"/>
      <c r="T87" s="85"/>
      <c r="U87" s="85"/>
      <c r="V87" s="85"/>
      <c r="W87" s="85"/>
      <c r="X87" s="85"/>
      <c r="Y87" s="85"/>
      <c r="Z87" s="85"/>
      <c r="AA87" s="85"/>
      <c r="AB87" s="85"/>
      <c r="AC87" s="85"/>
    </row>
    <row r="88" spans="1:29" s="71" customFormat="1" ht="19.149999999999999" customHeight="1">
      <c r="A88" s="70">
        <f>IF(B88&lt;&gt;"",COUNTA($B$20:B88),"")</f>
        <v>68</v>
      </c>
      <c r="B88" s="80" t="s">
        <v>93</v>
      </c>
      <c r="C88" s="171">
        <v>2059.12</v>
      </c>
      <c r="D88" s="171">
        <v>32.51</v>
      </c>
      <c r="E88" s="171">
        <v>73.91</v>
      </c>
      <c r="F88" s="171">
        <v>70.510000000000005</v>
      </c>
      <c r="G88" s="171">
        <v>13.37</v>
      </c>
      <c r="H88" s="171">
        <v>983</v>
      </c>
      <c r="I88" s="171">
        <v>641.41999999999996</v>
      </c>
      <c r="J88" s="171">
        <v>341.57</v>
      </c>
      <c r="K88" s="171">
        <v>8.52</v>
      </c>
      <c r="L88" s="171">
        <v>94.99</v>
      </c>
      <c r="M88" s="171">
        <v>282.18</v>
      </c>
      <c r="N88" s="171">
        <v>500.12</v>
      </c>
      <c r="O88" s="85"/>
      <c r="P88" s="85"/>
      <c r="Q88" s="85"/>
      <c r="R88" s="85"/>
      <c r="S88" s="85"/>
      <c r="T88" s="85"/>
      <c r="U88" s="85"/>
      <c r="V88" s="85"/>
      <c r="W88" s="85"/>
      <c r="X88" s="85"/>
      <c r="Y88" s="85"/>
      <c r="Z88" s="85"/>
      <c r="AA88" s="85"/>
      <c r="AB88" s="85"/>
      <c r="AC88" s="85"/>
    </row>
    <row r="89" spans="1:29" s="71" customFormat="1" ht="19.149999999999999" customHeight="1">
      <c r="A89" s="70">
        <f>IF(B89&lt;&gt;"",COUNTA($B$20:B89),"")</f>
        <v>69</v>
      </c>
      <c r="B89" s="80" t="s">
        <v>94</v>
      </c>
      <c r="C89" s="171">
        <v>65.459999999999994</v>
      </c>
      <c r="D89" s="171">
        <v>-163.69999999999999</v>
      </c>
      <c r="E89" s="171">
        <v>-32.06</v>
      </c>
      <c r="F89" s="171">
        <v>-95.74</v>
      </c>
      <c r="G89" s="171">
        <v>-12.33</v>
      </c>
      <c r="H89" s="171">
        <v>-467.15</v>
      </c>
      <c r="I89" s="171">
        <v>-185.89</v>
      </c>
      <c r="J89" s="171">
        <v>-281.25</v>
      </c>
      <c r="K89" s="171">
        <v>-30.7</v>
      </c>
      <c r="L89" s="171">
        <v>-156.38</v>
      </c>
      <c r="M89" s="171">
        <v>-17.98</v>
      </c>
      <c r="N89" s="171">
        <v>1041.5</v>
      </c>
      <c r="O89" s="85"/>
      <c r="P89" s="85"/>
      <c r="Q89" s="85"/>
      <c r="R89" s="85"/>
      <c r="S89" s="85"/>
      <c r="T89" s="85"/>
      <c r="U89" s="85"/>
      <c r="V89" s="85"/>
      <c r="W89" s="85"/>
      <c r="X89" s="85"/>
      <c r="Y89" s="85"/>
      <c r="Z89" s="85"/>
      <c r="AA89" s="85"/>
      <c r="AB89" s="85"/>
      <c r="AC89" s="85"/>
    </row>
    <row r="90" spans="1:29" s="87" customFormat="1" ht="24.95" customHeight="1">
      <c r="A90" s="69">
        <f>IF(B90&lt;&gt;"",COUNTA($B$20:B90),"")</f>
        <v>70</v>
      </c>
      <c r="B90" s="81" t="s">
        <v>95</v>
      </c>
      <c r="C90" s="172">
        <v>-38.549999999999997</v>
      </c>
      <c r="D90" s="172">
        <v>-158.74</v>
      </c>
      <c r="E90" s="172">
        <v>-21.51</v>
      </c>
      <c r="F90" s="172">
        <v>-127.28</v>
      </c>
      <c r="G90" s="172">
        <v>-12.57</v>
      </c>
      <c r="H90" s="172">
        <v>-467.06</v>
      </c>
      <c r="I90" s="172">
        <v>-185.81</v>
      </c>
      <c r="J90" s="172">
        <v>-281.25</v>
      </c>
      <c r="K90" s="172">
        <v>-30.47</v>
      </c>
      <c r="L90" s="172">
        <v>-153.88999999999999</v>
      </c>
      <c r="M90" s="172">
        <v>-36.85</v>
      </c>
      <c r="N90" s="172">
        <v>969.82</v>
      </c>
      <c r="O90" s="86"/>
      <c r="P90" s="86"/>
      <c r="Q90" s="86"/>
      <c r="R90" s="86"/>
      <c r="S90" s="86"/>
      <c r="T90" s="86"/>
      <c r="U90" s="86"/>
      <c r="V90" s="86"/>
      <c r="W90" s="86"/>
      <c r="X90" s="86"/>
      <c r="Y90" s="86"/>
      <c r="Z90" s="86"/>
      <c r="AA90" s="86"/>
      <c r="AB90" s="86"/>
      <c r="AC90" s="86"/>
    </row>
    <row r="91" spans="1:29" s="87" customFormat="1" ht="15" customHeight="1">
      <c r="A91" s="69">
        <f>IF(B91&lt;&gt;"",COUNTA($B$20:B91),"")</f>
        <v>71</v>
      </c>
      <c r="B91" s="78" t="s">
        <v>96</v>
      </c>
      <c r="C91" s="170">
        <v>18.71</v>
      </c>
      <c r="D91" s="170" t="s">
        <v>8</v>
      </c>
      <c r="E91" s="170" t="s">
        <v>8</v>
      </c>
      <c r="F91" s="170" t="s">
        <v>8</v>
      </c>
      <c r="G91" s="170" t="s">
        <v>8</v>
      </c>
      <c r="H91" s="170" t="s">
        <v>8</v>
      </c>
      <c r="I91" s="170" t="s">
        <v>8</v>
      </c>
      <c r="J91" s="170" t="s">
        <v>8</v>
      </c>
      <c r="K91" s="170" t="s">
        <v>8</v>
      </c>
      <c r="L91" s="170" t="s">
        <v>8</v>
      </c>
      <c r="M91" s="170" t="s">
        <v>8</v>
      </c>
      <c r="N91" s="170">
        <v>18.71</v>
      </c>
      <c r="O91" s="86"/>
      <c r="P91" s="86"/>
      <c r="Q91" s="86"/>
      <c r="R91" s="86"/>
      <c r="S91" s="86"/>
      <c r="T91" s="86"/>
      <c r="U91" s="86"/>
      <c r="V91" s="86"/>
      <c r="W91" s="86"/>
      <c r="X91" s="86"/>
      <c r="Y91" s="86"/>
      <c r="Z91" s="86"/>
      <c r="AA91" s="86"/>
      <c r="AB91" s="86"/>
      <c r="AC91" s="86"/>
    </row>
    <row r="92" spans="1:29" ht="11.1" customHeight="1">
      <c r="A92" s="69">
        <f>IF(B92&lt;&gt;"",COUNTA($B$20:B92),"")</f>
        <v>72</v>
      </c>
      <c r="B92" s="78" t="s">
        <v>97</v>
      </c>
      <c r="C92" s="170">
        <v>37.53</v>
      </c>
      <c r="D92" s="170" t="s">
        <v>8</v>
      </c>
      <c r="E92" s="170" t="s">
        <v>8</v>
      </c>
      <c r="F92" s="170" t="s">
        <v>8</v>
      </c>
      <c r="G92" s="170" t="s">
        <v>8</v>
      </c>
      <c r="H92" s="170" t="s">
        <v>8</v>
      </c>
      <c r="I92" s="170" t="s">
        <v>8</v>
      </c>
      <c r="J92" s="170" t="s">
        <v>8</v>
      </c>
      <c r="K92" s="170" t="s">
        <v>8</v>
      </c>
      <c r="L92" s="170" t="s">
        <v>8</v>
      </c>
      <c r="M92" s="170" t="s">
        <v>8</v>
      </c>
      <c r="N92" s="170">
        <v>37.53</v>
      </c>
    </row>
  </sheetData>
  <mergeCells count="27">
    <mergeCell ref="L5:L16"/>
    <mergeCell ref="M5:M16"/>
    <mergeCell ref="N5:N16"/>
    <mergeCell ref="I6:I16"/>
    <mergeCell ref="J6:J16"/>
    <mergeCell ref="C19:G19"/>
    <mergeCell ref="H19:N19"/>
    <mergeCell ref="C56:G56"/>
    <mergeCell ref="H56:N56"/>
    <mergeCell ref="A4:A17"/>
    <mergeCell ref="B4:B17"/>
    <mergeCell ref="C4:C17"/>
    <mergeCell ref="D4:G4"/>
    <mergeCell ref="H4:N4"/>
    <mergeCell ref="D5:D16"/>
    <mergeCell ref="E5:E16"/>
    <mergeCell ref="F5:F16"/>
    <mergeCell ref="G5:G16"/>
    <mergeCell ref="H5:H16"/>
    <mergeCell ref="I5:J5"/>
    <mergeCell ref="K5:K16"/>
    <mergeCell ref="A1:B1"/>
    <mergeCell ref="C1:G1"/>
    <mergeCell ref="H1:N1"/>
    <mergeCell ref="H2:N3"/>
    <mergeCell ref="C2:G3"/>
    <mergeCell ref="A2: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1:B199"/>
  <sheetViews>
    <sheetView zoomScale="140" zoomScaleNormal="140" zoomScalePageLayoutView="140" workbookViewId="0"/>
  </sheetViews>
  <sheetFormatPr baseColWidth="10" defaultColWidth="11.42578125" defaultRowHeight="12"/>
  <cols>
    <col min="1" max="1" width="9.85546875" style="38" customWidth="1"/>
    <col min="2" max="2" width="81.7109375" style="12" customWidth="1"/>
    <col min="3" max="16384" width="11.42578125" style="12"/>
  </cols>
  <sheetData>
    <row r="1" spans="1:2" s="40" customFormat="1" ht="39.950000000000003" customHeight="1">
      <c r="A1" s="39" t="s">
        <v>631</v>
      </c>
      <c r="B1" s="39"/>
    </row>
    <row r="2" spans="1:2" s="31" customFormat="1" ht="11.45" customHeight="1">
      <c r="A2" s="204" t="s">
        <v>132</v>
      </c>
      <c r="B2" s="206" t="s">
        <v>25</v>
      </c>
    </row>
    <row r="3" spans="1:2" s="31" customFormat="1" ht="11.45" customHeight="1">
      <c r="A3" s="205"/>
      <c r="B3" s="207"/>
    </row>
    <row r="4" spans="1:2" ht="11.1" customHeight="1">
      <c r="A4" s="32"/>
      <c r="B4" s="33"/>
    </row>
    <row r="5" spans="1:2" ht="10.5" customHeight="1">
      <c r="A5" s="34" t="s">
        <v>133</v>
      </c>
      <c r="B5" s="35" t="s">
        <v>658</v>
      </c>
    </row>
    <row r="6" spans="1:2" ht="3.95" customHeight="1">
      <c r="A6" s="36"/>
      <c r="B6" s="37"/>
    </row>
    <row r="7" spans="1:2" ht="10.5" customHeight="1">
      <c r="A7" s="34" t="s">
        <v>134</v>
      </c>
      <c r="B7" s="35" t="s">
        <v>659</v>
      </c>
    </row>
    <row r="8" spans="1:2" ht="10.5" customHeight="1">
      <c r="A8" s="36" t="s">
        <v>135</v>
      </c>
      <c r="B8" s="37" t="s">
        <v>660</v>
      </c>
    </row>
    <row r="9" spans="1:2" ht="3.95" customHeight="1">
      <c r="A9" s="36"/>
      <c r="B9" s="37"/>
    </row>
    <row r="10" spans="1:2" ht="10.5" customHeight="1">
      <c r="A10" s="34" t="s">
        <v>136</v>
      </c>
      <c r="B10" s="35" t="s">
        <v>661</v>
      </c>
    </row>
    <row r="11" spans="1:2" ht="10.5" customHeight="1">
      <c r="A11" s="36" t="s">
        <v>137</v>
      </c>
      <c r="B11" s="37" t="s">
        <v>662</v>
      </c>
    </row>
    <row r="12" spans="1:2" ht="10.5" customHeight="1">
      <c r="A12" s="36" t="s">
        <v>138</v>
      </c>
      <c r="B12" s="41" t="s">
        <v>663</v>
      </c>
    </row>
    <row r="13" spans="1:2" ht="10.5" customHeight="1">
      <c r="A13" s="36" t="s">
        <v>139</v>
      </c>
      <c r="B13" s="37" t="s">
        <v>664</v>
      </c>
    </row>
    <row r="14" spans="1:2" ht="10.5" customHeight="1">
      <c r="A14" s="36" t="s">
        <v>140</v>
      </c>
      <c r="B14" s="37" t="s">
        <v>665</v>
      </c>
    </row>
    <row r="15" spans="1:2" ht="10.5" customHeight="1">
      <c r="A15" s="36" t="s">
        <v>141</v>
      </c>
      <c r="B15" s="37" t="s">
        <v>666</v>
      </c>
    </row>
    <row r="16" spans="1:2" ht="6" customHeight="1">
      <c r="A16" s="36"/>
      <c r="B16" s="37"/>
    </row>
    <row r="17" spans="1:2" ht="10.5" customHeight="1">
      <c r="A17" s="34" t="s">
        <v>142</v>
      </c>
      <c r="B17" s="35" t="s">
        <v>667</v>
      </c>
    </row>
    <row r="18" spans="1:2" ht="3.95" customHeight="1">
      <c r="A18" s="36"/>
      <c r="B18" s="37"/>
    </row>
    <row r="19" spans="1:2" ht="10.5" customHeight="1">
      <c r="A19" s="34" t="s">
        <v>100</v>
      </c>
      <c r="B19" s="35" t="s">
        <v>668</v>
      </c>
    </row>
    <row r="20" spans="1:2" ht="10.5" customHeight="1">
      <c r="A20" s="36" t="s">
        <v>143</v>
      </c>
      <c r="B20" s="37" t="s">
        <v>669</v>
      </c>
    </row>
    <row r="21" spans="1:2" ht="10.5" customHeight="1">
      <c r="A21" s="36" t="s">
        <v>144</v>
      </c>
      <c r="B21" s="37" t="s">
        <v>670</v>
      </c>
    </row>
    <row r="22" spans="1:2" ht="10.5" customHeight="1">
      <c r="A22" s="36">
        <v>213</v>
      </c>
      <c r="B22" s="37" t="s">
        <v>671</v>
      </c>
    </row>
    <row r="23" spans="1:2" ht="10.5" customHeight="1">
      <c r="A23" s="36" t="s">
        <v>145</v>
      </c>
      <c r="B23" s="37" t="s">
        <v>672</v>
      </c>
    </row>
    <row r="24" spans="1:2" ht="10.5" customHeight="1">
      <c r="A24" s="36" t="s">
        <v>146</v>
      </c>
      <c r="B24" s="37" t="s">
        <v>673</v>
      </c>
    </row>
    <row r="25" spans="1:2" ht="10.5" customHeight="1">
      <c r="A25" s="36" t="s">
        <v>147</v>
      </c>
      <c r="B25" s="37" t="s">
        <v>674</v>
      </c>
    </row>
    <row r="26" spans="1:2" ht="10.5" customHeight="1">
      <c r="A26" s="36" t="s">
        <v>148</v>
      </c>
      <c r="B26" s="37" t="s">
        <v>675</v>
      </c>
    </row>
    <row r="27" spans="1:2" ht="10.5" customHeight="1">
      <c r="A27" s="36" t="s">
        <v>149</v>
      </c>
      <c r="B27" s="37" t="s">
        <v>676</v>
      </c>
    </row>
    <row r="28" spans="1:2" ht="10.5" customHeight="1">
      <c r="A28" s="36" t="s">
        <v>150</v>
      </c>
      <c r="B28" s="37" t="s">
        <v>677</v>
      </c>
    </row>
    <row r="29" spans="1:2" ht="10.5" customHeight="1">
      <c r="A29" s="36" t="s">
        <v>151</v>
      </c>
      <c r="B29" s="37" t="s">
        <v>678</v>
      </c>
    </row>
    <row r="30" spans="1:2" ht="10.5" customHeight="1">
      <c r="A30" s="36" t="s">
        <v>152</v>
      </c>
      <c r="B30" s="37" t="s">
        <v>679</v>
      </c>
    </row>
    <row r="31" spans="1:2" ht="10.5" customHeight="1">
      <c r="A31" s="36" t="s">
        <v>153</v>
      </c>
      <c r="B31" s="37" t="s">
        <v>680</v>
      </c>
    </row>
    <row r="32" spans="1:2" ht="10.5" customHeight="1">
      <c r="A32" s="36" t="s">
        <v>154</v>
      </c>
      <c r="B32" s="37" t="s">
        <v>681</v>
      </c>
    </row>
    <row r="33" spans="1:2" ht="3.95" customHeight="1">
      <c r="A33" s="36"/>
      <c r="B33" s="37"/>
    </row>
    <row r="34" spans="1:2" ht="10.5" customHeight="1">
      <c r="A34" s="34" t="s">
        <v>101</v>
      </c>
      <c r="B34" s="35" t="s">
        <v>682</v>
      </c>
    </row>
    <row r="35" spans="1:2" ht="10.5" customHeight="1">
      <c r="A35" s="36" t="s">
        <v>155</v>
      </c>
      <c r="B35" s="37" t="s">
        <v>683</v>
      </c>
    </row>
    <row r="36" spans="1:2" ht="10.5" customHeight="1">
      <c r="A36" s="36" t="s">
        <v>156</v>
      </c>
      <c r="B36" s="37" t="s">
        <v>684</v>
      </c>
    </row>
    <row r="37" spans="1:2" ht="10.5" customHeight="1">
      <c r="A37" s="36" t="s">
        <v>157</v>
      </c>
      <c r="B37" s="37" t="s">
        <v>685</v>
      </c>
    </row>
    <row r="38" spans="1:2" ht="10.5" customHeight="1">
      <c r="A38" s="36" t="s">
        <v>158</v>
      </c>
      <c r="B38" s="37" t="s">
        <v>686</v>
      </c>
    </row>
    <row r="39" spans="1:2" ht="10.5" customHeight="1">
      <c r="A39" s="36" t="s">
        <v>159</v>
      </c>
      <c r="B39" s="37" t="s">
        <v>687</v>
      </c>
    </row>
    <row r="40" spans="1:2" ht="10.5" customHeight="1">
      <c r="A40" s="36" t="s">
        <v>160</v>
      </c>
      <c r="B40" s="37" t="s">
        <v>688</v>
      </c>
    </row>
    <row r="41" spans="1:2" ht="10.5" customHeight="1">
      <c r="A41" s="36" t="s">
        <v>161</v>
      </c>
      <c r="B41" s="37" t="s">
        <v>689</v>
      </c>
    </row>
    <row r="42" spans="1:2" ht="10.5" customHeight="1">
      <c r="A42" s="36" t="s">
        <v>162</v>
      </c>
      <c r="B42" s="37" t="s">
        <v>690</v>
      </c>
    </row>
    <row r="43" spans="1:2" ht="10.5" customHeight="1">
      <c r="A43" s="36" t="s">
        <v>163</v>
      </c>
      <c r="B43" s="37" t="s">
        <v>691</v>
      </c>
    </row>
    <row r="44" spans="1:2" ht="10.5" customHeight="1">
      <c r="A44" s="36" t="s">
        <v>164</v>
      </c>
      <c r="B44" s="37" t="s">
        <v>692</v>
      </c>
    </row>
    <row r="45" spans="1:2" ht="10.5" customHeight="1">
      <c r="A45" s="36" t="s">
        <v>165</v>
      </c>
      <c r="B45" s="37" t="s">
        <v>693</v>
      </c>
    </row>
    <row r="46" spans="1:2" ht="6" customHeight="1">
      <c r="A46" s="36"/>
      <c r="B46" s="37"/>
    </row>
    <row r="47" spans="1:2" ht="10.5" customHeight="1">
      <c r="A47" s="34" t="s">
        <v>166</v>
      </c>
      <c r="B47" s="35" t="s">
        <v>694</v>
      </c>
    </row>
    <row r="48" spans="1:2" ht="3.95" customHeight="1">
      <c r="A48" s="36"/>
      <c r="B48" s="37"/>
    </row>
    <row r="49" spans="1:2" ht="10.5" customHeight="1">
      <c r="A49" s="34" t="s">
        <v>104</v>
      </c>
      <c r="B49" s="35" t="s">
        <v>695</v>
      </c>
    </row>
    <row r="50" spans="1:2" ht="10.5" customHeight="1">
      <c r="A50" s="36" t="s">
        <v>167</v>
      </c>
      <c r="B50" s="37" t="s">
        <v>696</v>
      </c>
    </row>
    <row r="51" spans="1:2" ht="10.5" customHeight="1">
      <c r="A51" s="36">
        <v>3111</v>
      </c>
      <c r="B51" s="37" t="s">
        <v>697</v>
      </c>
    </row>
    <row r="52" spans="1:2" ht="10.5" customHeight="1">
      <c r="A52" s="36">
        <v>3112</v>
      </c>
      <c r="B52" s="37" t="s">
        <v>698</v>
      </c>
    </row>
    <row r="53" spans="1:2" ht="10.5" customHeight="1">
      <c r="A53" s="36">
        <v>3114</v>
      </c>
      <c r="B53" s="37" t="s">
        <v>699</v>
      </c>
    </row>
    <row r="54" spans="1:2" ht="10.5" customHeight="1">
      <c r="A54" s="36">
        <v>3115</v>
      </c>
      <c r="B54" s="37" t="s">
        <v>700</v>
      </c>
    </row>
    <row r="55" spans="1:2" ht="10.5" customHeight="1">
      <c r="A55" s="36">
        <v>3116</v>
      </c>
      <c r="B55" s="37" t="s">
        <v>701</v>
      </c>
    </row>
    <row r="56" spans="1:2" ht="10.5" customHeight="1">
      <c r="A56" s="36">
        <v>3119</v>
      </c>
      <c r="B56" s="37" t="s">
        <v>702</v>
      </c>
    </row>
    <row r="57" spans="1:2" ht="10.5" customHeight="1">
      <c r="A57" s="36">
        <v>312</v>
      </c>
      <c r="B57" s="37" t="s">
        <v>703</v>
      </c>
    </row>
    <row r="58" spans="1:2" ht="10.5" customHeight="1">
      <c r="A58" s="36">
        <v>3121</v>
      </c>
      <c r="B58" s="37" t="s">
        <v>704</v>
      </c>
    </row>
    <row r="59" spans="1:2" ht="10.5" customHeight="1">
      <c r="A59" s="36">
        <v>3122</v>
      </c>
      <c r="B59" s="37" t="s">
        <v>705</v>
      </c>
    </row>
    <row r="60" spans="1:2" ht="10.5" customHeight="1">
      <c r="A60" s="36">
        <v>3123</v>
      </c>
      <c r="B60" s="37" t="s">
        <v>706</v>
      </c>
    </row>
    <row r="61" spans="1:2" ht="10.5" customHeight="1">
      <c r="A61" s="36">
        <v>3124</v>
      </c>
      <c r="B61" s="37" t="s">
        <v>707</v>
      </c>
    </row>
    <row r="62" spans="1:2" ht="10.5" customHeight="1">
      <c r="A62" s="36">
        <v>3125</v>
      </c>
      <c r="B62" s="37" t="s">
        <v>708</v>
      </c>
    </row>
    <row r="63" spans="1:2" ht="10.5" customHeight="1">
      <c r="A63" s="36" t="s">
        <v>168</v>
      </c>
      <c r="B63" s="37" t="s">
        <v>709</v>
      </c>
    </row>
    <row r="64" spans="1:2" ht="10.5" customHeight="1">
      <c r="A64" s="36">
        <v>313</v>
      </c>
      <c r="B64" s="37" t="s">
        <v>710</v>
      </c>
    </row>
    <row r="65" spans="1:2" ht="10.5" customHeight="1">
      <c r="A65" s="36">
        <v>314</v>
      </c>
      <c r="B65" s="37" t="s">
        <v>711</v>
      </c>
    </row>
    <row r="66" spans="1:2" ht="10.5" customHeight="1">
      <c r="A66" s="36">
        <v>315</v>
      </c>
      <c r="B66" s="37" t="s">
        <v>985</v>
      </c>
    </row>
    <row r="67" spans="1:2" s="152" customFormat="1" ht="10.5" customHeight="1">
      <c r="A67" s="36">
        <v>3151</v>
      </c>
      <c r="B67" s="37" t="s">
        <v>986</v>
      </c>
    </row>
    <row r="68" spans="1:2" s="152" customFormat="1" ht="10.5" customHeight="1">
      <c r="A68" s="36">
        <v>3152</v>
      </c>
      <c r="B68" s="37" t="s">
        <v>987</v>
      </c>
    </row>
    <row r="69" spans="1:2" s="152" customFormat="1" ht="10.5" customHeight="1">
      <c r="A69" s="36">
        <v>3153</v>
      </c>
      <c r="B69" s="37" t="s">
        <v>983</v>
      </c>
    </row>
    <row r="70" spans="1:2" s="152" customFormat="1" ht="10.5" customHeight="1">
      <c r="A70" s="36">
        <v>3154</v>
      </c>
      <c r="B70" s="37" t="s">
        <v>980</v>
      </c>
    </row>
    <row r="71" spans="1:2" s="152" customFormat="1" ht="10.5" customHeight="1">
      <c r="A71" s="36">
        <v>3155</v>
      </c>
      <c r="B71" s="37" t="s">
        <v>981</v>
      </c>
    </row>
    <row r="72" spans="1:2" s="152" customFormat="1" ht="10.5" customHeight="1">
      <c r="A72" s="36">
        <v>3156</v>
      </c>
      <c r="B72" s="37" t="s">
        <v>982</v>
      </c>
    </row>
    <row r="73" spans="1:2" ht="10.5" customHeight="1">
      <c r="A73" s="36">
        <v>321</v>
      </c>
      <c r="B73" s="37" t="s">
        <v>712</v>
      </c>
    </row>
    <row r="74" spans="1:2" ht="10.5" customHeight="1">
      <c r="A74" s="36">
        <v>331</v>
      </c>
      <c r="B74" s="37" t="s">
        <v>713</v>
      </c>
    </row>
    <row r="75" spans="1:2" ht="10.5" customHeight="1">
      <c r="A75" s="36">
        <v>341</v>
      </c>
      <c r="B75" s="37" t="s">
        <v>714</v>
      </c>
    </row>
    <row r="76" spans="1:2" ht="10.5" customHeight="1">
      <c r="A76" s="36">
        <v>343</v>
      </c>
      <c r="B76" s="37" t="s">
        <v>715</v>
      </c>
    </row>
    <row r="77" spans="1:2" ht="10.5" customHeight="1">
      <c r="A77" s="36">
        <v>344</v>
      </c>
      <c r="B77" s="37" t="s">
        <v>716</v>
      </c>
    </row>
    <row r="78" spans="1:2" ht="10.5" customHeight="1">
      <c r="A78" s="36" t="s">
        <v>169</v>
      </c>
      <c r="B78" s="37" t="s">
        <v>717</v>
      </c>
    </row>
    <row r="79" spans="1:2" ht="10.5" customHeight="1">
      <c r="A79" s="36">
        <v>351</v>
      </c>
      <c r="B79" s="37" t="s">
        <v>718</v>
      </c>
    </row>
    <row r="80" spans="1:2" ht="3.95" customHeight="1">
      <c r="A80" s="36"/>
      <c r="B80" s="37"/>
    </row>
    <row r="81" spans="1:2" ht="10.5" customHeight="1">
      <c r="A81" s="34">
        <v>36</v>
      </c>
      <c r="B81" s="35" t="s">
        <v>719</v>
      </c>
    </row>
    <row r="82" spans="1:2" ht="10.5" customHeight="1">
      <c r="A82" s="36">
        <v>361</v>
      </c>
      <c r="B82" s="37" t="s">
        <v>720</v>
      </c>
    </row>
    <row r="83" spans="1:2" ht="10.5" customHeight="1">
      <c r="A83" s="36">
        <v>362</v>
      </c>
      <c r="B83" s="37" t="s">
        <v>721</v>
      </c>
    </row>
    <row r="84" spans="1:2" ht="10.5" customHeight="1">
      <c r="A84" s="36">
        <v>363</v>
      </c>
      <c r="B84" s="37" t="s">
        <v>722</v>
      </c>
    </row>
    <row r="85" spans="1:2" ht="10.5" customHeight="1">
      <c r="A85" s="36">
        <v>365</v>
      </c>
      <c r="B85" s="37" t="s">
        <v>723</v>
      </c>
    </row>
    <row r="86" spans="1:2" ht="10.5" customHeight="1">
      <c r="A86" s="36">
        <v>366</v>
      </c>
      <c r="B86" s="37" t="s">
        <v>724</v>
      </c>
    </row>
    <row r="87" spans="1:2" ht="10.5" customHeight="1">
      <c r="A87" s="36">
        <v>367</v>
      </c>
      <c r="B87" s="37" t="s">
        <v>725</v>
      </c>
    </row>
    <row r="88" spans="1:2" ht="6" customHeight="1">
      <c r="A88" s="36"/>
      <c r="B88" s="37"/>
    </row>
    <row r="89" spans="1:2" ht="10.5" customHeight="1">
      <c r="A89" s="34" t="s">
        <v>170</v>
      </c>
      <c r="B89" s="35" t="s">
        <v>726</v>
      </c>
    </row>
    <row r="90" spans="1:2" ht="3.95" customHeight="1">
      <c r="A90" s="36"/>
      <c r="B90" s="37"/>
    </row>
    <row r="91" spans="1:2" ht="10.5" customHeight="1">
      <c r="A91" s="34" t="s">
        <v>171</v>
      </c>
      <c r="B91" s="35" t="s">
        <v>727</v>
      </c>
    </row>
    <row r="92" spans="1:2" ht="10.5" customHeight="1">
      <c r="A92" s="36" t="s">
        <v>172</v>
      </c>
      <c r="B92" s="37" t="s">
        <v>728</v>
      </c>
    </row>
    <row r="93" spans="1:2" ht="10.5" customHeight="1">
      <c r="A93" s="36" t="s">
        <v>173</v>
      </c>
      <c r="B93" s="37" t="s">
        <v>729</v>
      </c>
    </row>
    <row r="94" spans="1:2" ht="10.5" customHeight="1">
      <c r="A94" s="36" t="s">
        <v>174</v>
      </c>
      <c r="B94" s="37" t="s">
        <v>730</v>
      </c>
    </row>
    <row r="95" spans="1:2" ht="10.5" customHeight="1">
      <c r="A95" s="36" t="s">
        <v>175</v>
      </c>
      <c r="B95" s="37" t="s">
        <v>731</v>
      </c>
    </row>
    <row r="96" spans="1:2" ht="3.95" customHeight="1">
      <c r="A96" s="36"/>
      <c r="B96" s="37"/>
    </row>
    <row r="97" spans="1:2" ht="10.5" customHeight="1">
      <c r="A97" s="34" t="s">
        <v>176</v>
      </c>
      <c r="B97" s="35" t="s">
        <v>732</v>
      </c>
    </row>
    <row r="98" spans="1:2" ht="10.5" customHeight="1">
      <c r="A98" s="36" t="s">
        <v>177</v>
      </c>
      <c r="B98" s="37" t="s">
        <v>733</v>
      </c>
    </row>
    <row r="99" spans="1:2" ht="10.5" customHeight="1">
      <c r="A99" s="36" t="s">
        <v>178</v>
      </c>
      <c r="B99" s="37" t="s">
        <v>734</v>
      </c>
    </row>
    <row r="100" spans="1:2" ht="6" customHeight="1">
      <c r="A100" s="36"/>
      <c r="B100" s="37"/>
    </row>
    <row r="101" spans="1:2" ht="10.5" customHeight="1">
      <c r="A101" s="34" t="s">
        <v>179</v>
      </c>
      <c r="B101" s="35" t="s">
        <v>735</v>
      </c>
    </row>
    <row r="102" spans="1:2" ht="3.95" customHeight="1">
      <c r="A102" s="36"/>
      <c r="B102" s="37"/>
    </row>
    <row r="103" spans="1:2" ht="10.5" customHeight="1">
      <c r="A103" s="34" t="s">
        <v>180</v>
      </c>
      <c r="B103" s="35" t="s">
        <v>736</v>
      </c>
    </row>
    <row r="104" spans="1:2" ht="10.5" customHeight="1">
      <c r="A104" s="36">
        <v>511</v>
      </c>
      <c r="B104" s="37" t="s">
        <v>737</v>
      </c>
    </row>
    <row r="105" spans="1:2" ht="3.95" customHeight="1">
      <c r="A105" s="36"/>
      <c r="B105" s="37"/>
    </row>
    <row r="106" spans="1:2" ht="10.5" customHeight="1">
      <c r="A106" s="34" t="s">
        <v>181</v>
      </c>
      <c r="B106" s="35" t="s">
        <v>738</v>
      </c>
    </row>
    <row r="107" spans="1:2" ht="10.5" customHeight="1">
      <c r="A107" s="36">
        <v>521</v>
      </c>
      <c r="B107" s="37" t="s">
        <v>739</v>
      </c>
    </row>
    <row r="108" spans="1:2" ht="10.5" customHeight="1">
      <c r="A108" s="36">
        <v>522</v>
      </c>
      <c r="B108" s="37" t="s">
        <v>740</v>
      </c>
    </row>
    <row r="109" spans="1:2" ht="10.5" customHeight="1">
      <c r="A109" s="36">
        <v>523</v>
      </c>
      <c r="B109" s="37" t="s">
        <v>741</v>
      </c>
    </row>
    <row r="110" spans="1:2" ht="3.95" customHeight="1">
      <c r="A110" s="36"/>
      <c r="B110" s="37"/>
    </row>
    <row r="111" spans="1:2" ht="10.5" customHeight="1">
      <c r="A111" s="34">
        <v>53</v>
      </c>
      <c r="B111" s="35" t="s">
        <v>742</v>
      </c>
    </row>
    <row r="112" spans="1:2" ht="10.5" customHeight="1">
      <c r="A112" s="36">
        <v>531</v>
      </c>
      <c r="B112" s="37" t="s">
        <v>743</v>
      </c>
    </row>
    <row r="113" spans="1:2" ht="10.5" customHeight="1">
      <c r="A113" s="36">
        <v>532</v>
      </c>
      <c r="B113" s="37" t="s">
        <v>744</v>
      </c>
    </row>
    <row r="114" spans="1:2" ht="10.5" customHeight="1">
      <c r="A114" s="36">
        <v>533</v>
      </c>
      <c r="B114" s="37" t="s">
        <v>745</v>
      </c>
    </row>
    <row r="115" spans="1:2" ht="10.5" customHeight="1">
      <c r="A115" s="36">
        <v>534</v>
      </c>
      <c r="B115" s="37" t="s">
        <v>746</v>
      </c>
    </row>
    <row r="116" spans="1:2" ht="10.5" customHeight="1">
      <c r="A116" s="36">
        <v>535</v>
      </c>
      <c r="B116" s="37" t="s">
        <v>747</v>
      </c>
    </row>
    <row r="117" spans="1:2" s="152" customFormat="1" ht="10.5" customHeight="1">
      <c r="A117" s="36">
        <v>536</v>
      </c>
      <c r="B117" s="37" t="s">
        <v>984</v>
      </c>
    </row>
    <row r="118" spans="1:2" ht="10.5" customHeight="1">
      <c r="A118" s="36">
        <v>537</v>
      </c>
      <c r="B118" s="37" t="s">
        <v>748</v>
      </c>
    </row>
    <row r="119" spans="1:2" ht="10.5" customHeight="1">
      <c r="A119" s="36">
        <v>538</v>
      </c>
      <c r="B119" s="37" t="s">
        <v>749</v>
      </c>
    </row>
    <row r="120" spans="1:2" ht="3.95" customHeight="1">
      <c r="A120" s="36"/>
      <c r="B120" s="37"/>
    </row>
    <row r="121" spans="1:2" ht="10.5" customHeight="1">
      <c r="A121" s="34">
        <v>54</v>
      </c>
      <c r="B121" s="35" t="s">
        <v>750</v>
      </c>
    </row>
    <row r="122" spans="1:2" ht="10.5" customHeight="1">
      <c r="A122" s="36">
        <v>541</v>
      </c>
      <c r="B122" s="37" t="s">
        <v>751</v>
      </c>
    </row>
    <row r="123" spans="1:2" ht="10.5" customHeight="1">
      <c r="A123" s="36">
        <v>542</v>
      </c>
      <c r="B123" s="37" t="s">
        <v>752</v>
      </c>
    </row>
    <row r="124" spans="1:2" ht="10.5" customHeight="1">
      <c r="A124" s="36">
        <v>543</v>
      </c>
      <c r="B124" s="37" t="s">
        <v>753</v>
      </c>
    </row>
    <row r="125" spans="1:2" ht="10.5" customHeight="1">
      <c r="A125" s="36">
        <v>544</v>
      </c>
      <c r="B125" s="37" t="s">
        <v>754</v>
      </c>
    </row>
    <row r="126" spans="1:2" ht="10.5" customHeight="1">
      <c r="A126" s="36">
        <v>545</v>
      </c>
      <c r="B126" s="37" t="s">
        <v>755</v>
      </c>
    </row>
    <row r="127" spans="1:2" ht="10.5" customHeight="1">
      <c r="A127" s="36">
        <v>546</v>
      </c>
      <c r="B127" s="37" t="s">
        <v>756</v>
      </c>
    </row>
    <row r="128" spans="1:2" ht="10.5" customHeight="1">
      <c r="A128" s="36">
        <v>547</v>
      </c>
      <c r="B128" s="37" t="s">
        <v>757</v>
      </c>
    </row>
    <row r="129" spans="1:2" ht="10.5" customHeight="1">
      <c r="A129" s="36" t="s">
        <v>182</v>
      </c>
      <c r="B129" s="37" t="s">
        <v>758</v>
      </c>
    </row>
    <row r="130" spans="1:2" ht="3.95" customHeight="1">
      <c r="A130" s="36"/>
      <c r="B130" s="37"/>
    </row>
    <row r="131" spans="1:2" ht="10.5" customHeight="1">
      <c r="A131" s="34" t="s">
        <v>183</v>
      </c>
      <c r="B131" s="35" t="s">
        <v>759</v>
      </c>
    </row>
    <row r="132" spans="1:2" ht="10.5" customHeight="1">
      <c r="A132" s="36" t="s">
        <v>184</v>
      </c>
      <c r="B132" s="37" t="s">
        <v>760</v>
      </c>
    </row>
    <row r="133" spans="1:2" ht="10.5" customHeight="1">
      <c r="A133" s="36" t="s">
        <v>185</v>
      </c>
      <c r="B133" s="37" t="s">
        <v>761</v>
      </c>
    </row>
    <row r="134" spans="1:2" ht="10.5" customHeight="1">
      <c r="A134" s="36" t="s">
        <v>186</v>
      </c>
      <c r="B134" s="37" t="s">
        <v>762</v>
      </c>
    </row>
    <row r="135" spans="1:2" ht="10.5" customHeight="1">
      <c r="A135" s="36" t="s">
        <v>187</v>
      </c>
      <c r="B135" s="37" t="s">
        <v>763</v>
      </c>
    </row>
    <row r="136" spans="1:2" ht="10.5" customHeight="1">
      <c r="A136" s="36" t="s">
        <v>188</v>
      </c>
      <c r="B136" s="37" t="s">
        <v>764</v>
      </c>
    </row>
    <row r="137" spans="1:2" ht="3.95" customHeight="1">
      <c r="A137" s="36"/>
      <c r="B137" s="37"/>
    </row>
    <row r="138" spans="1:2" ht="10.5" customHeight="1">
      <c r="A138" s="34" t="s">
        <v>189</v>
      </c>
      <c r="B138" s="35" t="s">
        <v>765</v>
      </c>
    </row>
    <row r="139" spans="1:2" ht="10.5" customHeight="1">
      <c r="A139" s="36" t="s">
        <v>190</v>
      </c>
      <c r="B139" s="37" t="s">
        <v>766</v>
      </c>
    </row>
    <row r="140" spans="1:2" ht="3.95" customHeight="1"/>
    <row r="141" spans="1:2" ht="10.5" customHeight="1">
      <c r="A141" s="34" t="s">
        <v>191</v>
      </c>
      <c r="B141" s="35" t="s">
        <v>767</v>
      </c>
    </row>
    <row r="142" spans="1:2" ht="10.5" customHeight="1">
      <c r="A142" s="36" t="s">
        <v>192</v>
      </c>
      <c r="B142" s="37" t="s">
        <v>768</v>
      </c>
    </row>
    <row r="143" spans="1:2" ht="10.5" customHeight="1">
      <c r="A143" s="36" t="s">
        <v>193</v>
      </c>
      <c r="B143" s="37" t="s">
        <v>769</v>
      </c>
    </row>
    <row r="144" spans="1:2" ht="10.5" customHeight="1">
      <c r="A144" s="36" t="s">
        <v>194</v>
      </c>
      <c r="B144" s="37" t="s">
        <v>770</v>
      </c>
    </row>
    <row r="145" spans="1:2" ht="6" customHeight="1">
      <c r="A145" s="36"/>
      <c r="B145" s="37"/>
    </row>
    <row r="146" spans="1:2" ht="10.5" customHeight="1">
      <c r="A146" s="34">
        <v>6</v>
      </c>
      <c r="B146" s="35" t="s">
        <v>771</v>
      </c>
    </row>
    <row r="147" spans="1:2" ht="3.95" customHeight="1">
      <c r="A147" s="36"/>
      <c r="B147" s="37"/>
    </row>
    <row r="148" spans="1:2" ht="10.5" customHeight="1">
      <c r="A148" s="34">
        <v>61</v>
      </c>
      <c r="B148" s="35" t="s">
        <v>772</v>
      </c>
    </row>
    <row r="149" spans="1:2" ht="10.5" customHeight="1">
      <c r="A149" s="36">
        <v>611</v>
      </c>
      <c r="B149" s="37" t="s">
        <v>773</v>
      </c>
    </row>
    <row r="150" spans="1:2" ht="10.5" customHeight="1">
      <c r="A150" s="36">
        <v>612</v>
      </c>
      <c r="B150" s="37" t="s">
        <v>774</v>
      </c>
    </row>
    <row r="151" spans="1:2" ht="10.5" customHeight="1">
      <c r="A151" s="36">
        <v>613</v>
      </c>
      <c r="B151" s="37" t="s">
        <v>775</v>
      </c>
    </row>
    <row r="152" spans="1:2" ht="11.45" customHeight="1"/>
    <row r="153" spans="1:2" ht="11.45" customHeight="1"/>
    <row r="154" spans="1:2" ht="11.45" customHeight="1"/>
    <row r="155" spans="1:2" ht="11.45" customHeight="1"/>
    <row r="156" spans="1:2" ht="11.45" customHeight="1"/>
    <row r="157" spans="1:2" ht="11.45" customHeight="1"/>
    <row r="158" spans="1:2" ht="11.45" customHeight="1"/>
    <row r="159" spans="1:2" ht="11.45" customHeight="1"/>
    <row r="160" spans="1:2" ht="11.45" customHeight="1"/>
    <row r="161" ht="11.45" customHeight="1"/>
    <row r="162" ht="11.45" customHeight="1"/>
    <row r="163" ht="11.45" customHeight="1"/>
    <row r="164" ht="11.45" customHeight="1"/>
    <row r="165" ht="11.45" customHeight="1"/>
    <row r="166" ht="11.45" customHeight="1"/>
    <row r="167" ht="11.45" customHeight="1"/>
    <row r="168" ht="11.45" customHeight="1"/>
    <row r="169" ht="11.45" customHeight="1"/>
    <row r="170" ht="11.45" customHeight="1"/>
    <row r="171" ht="11.45" customHeight="1"/>
    <row r="172" ht="11.45" customHeight="1"/>
    <row r="173" ht="11.45" customHeight="1"/>
    <row r="174" ht="11.45" customHeight="1"/>
    <row r="175" ht="11.45" customHeight="1"/>
    <row r="176" ht="11.45" customHeight="1"/>
    <row r="177" ht="11.45" customHeight="1"/>
    <row r="178" ht="11.45" customHeight="1"/>
    <row r="179" ht="11.45" customHeight="1"/>
    <row r="180" ht="11.45" customHeight="1"/>
    <row r="181" ht="11.45" customHeight="1"/>
    <row r="182" ht="11.45" customHeight="1"/>
    <row r="183" ht="11.45" customHeight="1"/>
    <row r="184" ht="11.45" customHeight="1"/>
    <row r="185" ht="11.45" customHeight="1"/>
    <row r="186" ht="11.45" customHeight="1"/>
    <row r="187" ht="11.45" customHeight="1"/>
    <row r="188" ht="11.45" customHeight="1"/>
    <row r="189" ht="11.45" customHeight="1"/>
    <row r="190" ht="11.45" customHeight="1"/>
    <row r="191" ht="11.45" customHeight="1"/>
    <row r="192" ht="11.45" customHeight="1"/>
    <row r="193" ht="11.45" customHeight="1"/>
    <row r="194" ht="11.45" customHeight="1"/>
    <row r="195" ht="11.45" customHeight="1"/>
    <row r="196" ht="11.45" customHeight="1"/>
    <row r="197" ht="11.45" customHeight="1"/>
    <row r="198" ht="11.45" customHeight="1"/>
    <row r="199" ht="11.45" customHeight="1"/>
  </sheetData>
  <mergeCells count="2">
    <mergeCell ref="A2:A3"/>
    <mergeCell ref="B2:B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B507"/>
  <sheetViews>
    <sheetView zoomScale="140" zoomScaleNormal="140" workbookViewId="0"/>
  </sheetViews>
  <sheetFormatPr baseColWidth="10" defaultColWidth="11.42578125" defaultRowHeight="12"/>
  <cols>
    <col min="1" max="1" width="7.5703125" style="12" customWidth="1"/>
    <col min="2" max="2" width="84.5703125" style="12" customWidth="1"/>
    <col min="3" max="16384" width="11.42578125" style="12"/>
  </cols>
  <sheetData>
    <row r="1" spans="1:2" s="17" customFormat="1" ht="39.950000000000003" customHeight="1">
      <c r="A1" s="52" t="s">
        <v>632</v>
      </c>
    </row>
    <row r="2" spans="1:2" s="10" customFormat="1" ht="11.45" customHeight="1">
      <c r="A2" s="208" t="s">
        <v>132</v>
      </c>
      <c r="B2" s="210" t="s">
        <v>25</v>
      </c>
    </row>
    <row r="3" spans="1:2" ht="11.45" customHeight="1">
      <c r="A3" s="209"/>
      <c r="B3" s="211"/>
    </row>
    <row r="4" spans="1:2" ht="11.45" customHeight="1">
      <c r="A4" s="42"/>
      <c r="B4" s="43"/>
    </row>
    <row r="5" spans="1:2" s="31" customFormat="1" ht="11.1" customHeight="1">
      <c r="A5" s="44" t="s">
        <v>195</v>
      </c>
      <c r="B5" s="45" t="s">
        <v>776</v>
      </c>
    </row>
    <row r="6" spans="1:2" s="31" customFormat="1" ht="5.0999999999999996" customHeight="1">
      <c r="A6" s="44"/>
      <c r="B6" s="45"/>
    </row>
    <row r="7" spans="1:2" s="31" customFormat="1" ht="11.1" customHeight="1">
      <c r="A7" s="44" t="s">
        <v>196</v>
      </c>
      <c r="B7" s="45" t="s">
        <v>777</v>
      </c>
    </row>
    <row r="8" spans="1:2" ht="11.1" customHeight="1">
      <c r="A8" s="46" t="s">
        <v>197</v>
      </c>
      <c r="B8" s="47" t="s">
        <v>778</v>
      </c>
    </row>
    <row r="9" spans="1:2" ht="11.1" customHeight="1">
      <c r="A9" s="46" t="s">
        <v>198</v>
      </c>
      <c r="B9" s="47" t="s">
        <v>779</v>
      </c>
    </row>
    <row r="10" spans="1:2" ht="11.1" customHeight="1">
      <c r="A10" s="46" t="s">
        <v>199</v>
      </c>
      <c r="B10" s="47" t="s">
        <v>780</v>
      </c>
    </row>
    <row r="11" spans="1:2" ht="11.1" customHeight="1">
      <c r="A11" s="46" t="s">
        <v>200</v>
      </c>
      <c r="B11" s="47" t="s">
        <v>781</v>
      </c>
    </row>
    <row r="12" spans="1:2" ht="11.1" customHeight="1">
      <c r="A12" s="46" t="s">
        <v>201</v>
      </c>
      <c r="B12" s="47" t="s">
        <v>782</v>
      </c>
    </row>
    <row r="13" spans="1:2" ht="11.1" customHeight="1">
      <c r="A13" s="46" t="s">
        <v>202</v>
      </c>
      <c r="B13" s="47" t="s">
        <v>783</v>
      </c>
    </row>
    <row r="14" spans="1:2" ht="11.1" customHeight="1">
      <c r="A14" s="46" t="s">
        <v>203</v>
      </c>
      <c r="B14" s="47" t="s">
        <v>784</v>
      </c>
    </row>
    <row r="15" spans="1:2" ht="11.1" customHeight="1">
      <c r="A15" s="46" t="s">
        <v>204</v>
      </c>
      <c r="B15" s="47" t="s">
        <v>785</v>
      </c>
    </row>
    <row r="16" spans="1:2" ht="11.1" customHeight="1">
      <c r="A16" s="46" t="s">
        <v>205</v>
      </c>
      <c r="B16" s="47" t="s">
        <v>786</v>
      </c>
    </row>
    <row r="17" spans="1:2" ht="11.1" customHeight="1">
      <c r="A17" s="46" t="s">
        <v>206</v>
      </c>
      <c r="B17" s="47" t="s">
        <v>787</v>
      </c>
    </row>
    <row r="18" spans="1:2" ht="11.1" customHeight="1">
      <c r="A18" s="46" t="s">
        <v>207</v>
      </c>
      <c r="B18" s="47" t="s">
        <v>788</v>
      </c>
    </row>
    <row r="19" spans="1:2" ht="11.1" customHeight="1">
      <c r="A19" s="46" t="s">
        <v>208</v>
      </c>
      <c r="B19" s="47" t="s">
        <v>789</v>
      </c>
    </row>
    <row r="20" spans="1:2" ht="11.1" customHeight="1">
      <c r="A20" s="46" t="s">
        <v>209</v>
      </c>
      <c r="B20" s="47" t="s">
        <v>790</v>
      </c>
    </row>
    <row r="21" spans="1:2" ht="11.1" customHeight="1">
      <c r="A21" s="46" t="s">
        <v>210</v>
      </c>
      <c r="B21" s="47" t="s">
        <v>791</v>
      </c>
    </row>
    <row r="22" spans="1:2" ht="11.1" customHeight="1">
      <c r="A22" s="46" t="s">
        <v>211</v>
      </c>
      <c r="B22" s="47" t="s">
        <v>792</v>
      </c>
    </row>
    <row r="23" spans="1:2" ht="11.1" customHeight="1">
      <c r="A23" s="46" t="s">
        <v>212</v>
      </c>
      <c r="B23" s="47" t="s">
        <v>793</v>
      </c>
    </row>
    <row r="24" spans="1:2" ht="11.1" customHeight="1">
      <c r="A24" s="46" t="s">
        <v>213</v>
      </c>
      <c r="B24" s="47" t="s">
        <v>794</v>
      </c>
    </row>
    <row r="25" spans="1:2" ht="11.1" customHeight="1">
      <c r="A25" s="46" t="s">
        <v>214</v>
      </c>
      <c r="B25" s="47" t="s">
        <v>795</v>
      </c>
    </row>
    <row r="26" spans="1:2" ht="11.1" customHeight="1">
      <c r="A26" s="46" t="s">
        <v>215</v>
      </c>
      <c r="B26" s="47" t="s">
        <v>796</v>
      </c>
    </row>
    <row r="27" spans="1:2" ht="11.1" customHeight="1">
      <c r="A27" s="46" t="s">
        <v>216</v>
      </c>
      <c r="B27" s="47" t="s">
        <v>797</v>
      </c>
    </row>
    <row r="28" spans="1:2" ht="11.1" customHeight="1">
      <c r="A28" s="46" t="s">
        <v>217</v>
      </c>
      <c r="B28" s="49" t="s">
        <v>838</v>
      </c>
    </row>
    <row r="29" spans="1:2" ht="11.1" customHeight="1">
      <c r="A29" s="48" t="s">
        <v>218</v>
      </c>
      <c r="B29" s="47" t="s">
        <v>798</v>
      </c>
    </row>
    <row r="30" spans="1:2" ht="5.0999999999999996" customHeight="1">
      <c r="A30" s="48"/>
      <c r="B30" s="49"/>
    </row>
    <row r="31" spans="1:2" s="31" customFormat="1" ht="11.1" customHeight="1">
      <c r="A31" s="44" t="s">
        <v>219</v>
      </c>
      <c r="B31" s="45" t="s">
        <v>799</v>
      </c>
    </row>
    <row r="32" spans="1:2" ht="11.1" customHeight="1">
      <c r="A32" s="46" t="s">
        <v>220</v>
      </c>
      <c r="B32" s="47" t="s">
        <v>800</v>
      </c>
    </row>
    <row r="33" spans="1:2" ht="11.1" customHeight="1">
      <c r="A33" s="46" t="s">
        <v>221</v>
      </c>
      <c r="B33" s="47" t="s">
        <v>801</v>
      </c>
    </row>
    <row r="34" spans="1:2" ht="11.1" customHeight="1">
      <c r="A34" s="46" t="s">
        <v>222</v>
      </c>
      <c r="B34" s="47" t="s">
        <v>802</v>
      </c>
    </row>
    <row r="35" spans="1:2" ht="11.1" customHeight="1">
      <c r="A35" s="46" t="s">
        <v>223</v>
      </c>
      <c r="B35" s="47" t="s">
        <v>803</v>
      </c>
    </row>
    <row r="36" spans="1:2" ht="11.1" customHeight="1">
      <c r="A36" s="46" t="s">
        <v>224</v>
      </c>
      <c r="B36" s="47" t="s">
        <v>804</v>
      </c>
    </row>
    <row r="37" spans="1:2" ht="11.1" customHeight="1">
      <c r="A37" s="46" t="s">
        <v>225</v>
      </c>
      <c r="B37" s="47" t="s">
        <v>805</v>
      </c>
    </row>
    <row r="38" spans="1:2" ht="11.1" customHeight="1">
      <c r="A38" s="46" t="s">
        <v>226</v>
      </c>
      <c r="B38" s="47" t="s">
        <v>806</v>
      </c>
    </row>
    <row r="39" spans="1:2" ht="11.1" customHeight="1">
      <c r="A39" s="46" t="s">
        <v>227</v>
      </c>
      <c r="B39" s="47" t="s">
        <v>807</v>
      </c>
    </row>
    <row r="40" spans="1:2" ht="11.1" customHeight="1">
      <c r="A40" s="46" t="s">
        <v>228</v>
      </c>
      <c r="B40" s="47" t="s">
        <v>808</v>
      </c>
    </row>
    <row r="41" spans="1:2" ht="11.1" customHeight="1">
      <c r="A41" s="46" t="s">
        <v>229</v>
      </c>
      <c r="B41" s="47" t="s">
        <v>805</v>
      </c>
    </row>
    <row r="42" spans="1:2" ht="11.1" customHeight="1">
      <c r="A42" s="46" t="s">
        <v>230</v>
      </c>
      <c r="B42" s="47" t="s">
        <v>806</v>
      </c>
    </row>
    <row r="43" spans="1:2" ht="11.1" customHeight="1">
      <c r="A43" s="46" t="s">
        <v>231</v>
      </c>
      <c r="B43" s="47" t="s">
        <v>807</v>
      </c>
    </row>
    <row r="44" spans="1:2" ht="11.1" customHeight="1">
      <c r="A44" s="46" t="s">
        <v>232</v>
      </c>
      <c r="B44" s="47" t="s">
        <v>809</v>
      </c>
    </row>
    <row r="45" spans="1:2" ht="11.1" customHeight="1">
      <c r="A45" s="46" t="s">
        <v>233</v>
      </c>
      <c r="B45" s="47" t="s">
        <v>810</v>
      </c>
    </row>
    <row r="46" spans="1:2" ht="11.1" customHeight="1">
      <c r="A46" s="46" t="s">
        <v>234</v>
      </c>
      <c r="B46" s="47" t="s">
        <v>811</v>
      </c>
    </row>
    <row r="47" spans="1:2" ht="11.1" customHeight="1">
      <c r="A47" s="46" t="s">
        <v>235</v>
      </c>
      <c r="B47" s="47" t="s">
        <v>812</v>
      </c>
    </row>
    <row r="48" spans="1:2" ht="11.1" customHeight="1">
      <c r="A48" s="46" t="s">
        <v>236</v>
      </c>
      <c r="B48" s="47" t="s">
        <v>813</v>
      </c>
    </row>
    <row r="49" spans="1:2" ht="11.1" customHeight="1">
      <c r="A49" s="46" t="s">
        <v>237</v>
      </c>
      <c r="B49" s="47" t="s">
        <v>814</v>
      </c>
    </row>
    <row r="50" spans="1:2" ht="11.1" customHeight="1">
      <c r="A50" s="46" t="s">
        <v>238</v>
      </c>
      <c r="B50" s="47" t="s">
        <v>815</v>
      </c>
    </row>
    <row r="51" spans="1:2" ht="11.1" customHeight="1">
      <c r="A51" s="46" t="s">
        <v>239</v>
      </c>
      <c r="B51" s="47" t="s">
        <v>816</v>
      </c>
    </row>
    <row r="52" spans="1:2" ht="11.1" customHeight="1">
      <c r="A52" s="46" t="s">
        <v>240</v>
      </c>
      <c r="B52" s="47" t="s">
        <v>817</v>
      </c>
    </row>
    <row r="53" spans="1:2" ht="5.0999999999999996" customHeight="1">
      <c r="A53" s="46"/>
      <c r="B53" s="47"/>
    </row>
    <row r="54" spans="1:2" s="31" customFormat="1" ht="11.1" customHeight="1">
      <c r="A54" s="44" t="s">
        <v>241</v>
      </c>
      <c r="B54" s="45" t="s">
        <v>818</v>
      </c>
    </row>
    <row r="55" spans="1:2" ht="11.1" customHeight="1">
      <c r="A55" s="46" t="s">
        <v>242</v>
      </c>
      <c r="B55" s="47" t="s">
        <v>960</v>
      </c>
    </row>
    <row r="56" spans="1:2" ht="11.1" customHeight="1">
      <c r="A56" s="46" t="s">
        <v>243</v>
      </c>
      <c r="B56" s="47" t="s">
        <v>819</v>
      </c>
    </row>
    <row r="57" spans="1:2" ht="11.1" customHeight="1">
      <c r="A57" s="46" t="s">
        <v>244</v>
      </c>
      <c r="B57" s="49" t="s">
        <v>820</v>
      </c>
    </row>
    <row r="58" spans="1:2" ht="11.1" customHeight="1">
      <c r="A58" s="46" t="s">
        <v>245</v>
      </c>
      <c r="B58" s="47" t="s">
        <v>821</v>
      </c>
    </row>
    <row r="59" spans="1:2" ht="11.1" customHeight="1">
      <c r="A59" s="46" t="s">
        <v>246</v>
      </c>
      <c r="B59" s="47" t="s">
        <v>822</v>
      </c>
    </row>
    <row r="60" spans="1:2" ht="11.1" customHeight="1">
      <c r="A60" s="46" t="s">
        <v>247</v>
      </c>
      <c r="B60" s="47" t="s">
        <v>823</v>
      </c>
    </row>
    <row r="61" spans="1:2" ht="11.1" customHeight="1">
      <c r="A61" s="46" t="s">
        <v>248</v>
      </c>
      <c r="B61" s="47" t="s">
        <v>824</v>
      </c>
    </row>
    <row r="62" spans="1:2" ht="11.1" customHeight="1">
      <c r="A62" s="46" t="s">
        <v>249</v>
      </c>
      <c r="B62" s="47" t="s">
        <v>825</v>
      </c>
    </row>
    <row r="63" spans="1:2" ht="11.1" customHeight="1">
      <c r="A63" s="46" t="s">
        <v>250</v>
      </c>
      <c r="B63" s="47" t="s">
        <v>820</v>
      </c>
    </row>
    <row r="64" spans="1:2" ht="11.1" customHeight="1">
      <c r="A64" s="46" t="s">
        <v>251</v>
      </c>
      <c r="B64" s="47" t="s">
        <v>821</v>
      </c>
    </row>
    <row r="65" spans="1:2" ht="11.1" customHeight="1">
      <c r="A65" s="46" t="s">
        <v>252</v>
      </c>
      <c r="B65" s="47" t="s">
        <v>822</v>
      </c>
    </row>
    <row r="66" spans="1:2" ht="11.1" customHeight="1">
      <c r="A66" s="46" t="s">
        <v>253</v>
      </c>
      <c r="B66" s="47" t="s">
        <v>823</v>
      </c>
    </row>
    <row r="67" spans="1:2" ht="11.1" customHeight="1">
      <c r="A67" s="46" t="s">
        <v>254</v>
      </c>
      <c r="B67" s="47" t="s">
        <v>826</v>
      </c>
    </row>
    <row r="68" spans="1:2" ht="11.1" customHeight="1">
      <c r="A68" s="46" t="s">
        <v>255</v>
      </c>
      <c r="B68" s="47" t="s">
        <v>805</v>
      </c>
    </row>
    <row r="69" spans="1:2" ht="11.1" customHeight="1">
      <c r="A69" s="46" t="s">
        <v>256</v>
      </c>
      <c r="B69" s="47" t="s">
        <v>806</v>
      </c>
    </row>
    <row r="70" spans="1:2" ht="11.1" customHeight="1">
      <c r="A70" s="46" t="s">
        <v>257</v>
      </c>
      <c r="B70" s="47" t="s">
        <v>807</v>
      </c>
    </row>
    <row r="71" spans="1:2" ht="11.1" customHeight="1">
      <c r="A71" s="46" t="s">
        <v>258</v>
      </c>
      <c r="B71" s="47" t="s">
        <v>809</v>
      </c>
    </row>
    <row r="72" spans="1:2" ht="11.1" customHeight="1">
      <c r="A72" s="46" t="s">
        <v>259</v>
      </c>
      <c r="B72" s="47" t="s">
        <v>810</v>
      </c>
    </row>
    <row r="73" spans="1:2" ht="11.1" customHeight="1">
      <c r="A73" s="46" t="s">
        <v>260</v>
      </c>
      <c r="B73" s="47" t="s">
        <v>811</v>
      </c>
    </row>
    <row r="74" spans="1:2" ht="11.1" customHeight="1">
      <c r="A74" s="46" t="s">
        <v>261</v>
      </c>
      <c r="B74" s="47" t="s">
        <v>812</v>
      </c>
    </row>
    <row r="75" spans="1:2" ht="11.1" customHeight="1">
      <c r="A75" s="46" t="s">
        <v>262</v>
      </c>
      <c r="B75" s="47" t="s">
        <v>813</v>
      </c>
    </row>
    <row r="76" spans="1:2" ht="11.1" customHeight="1">
      <c r="A76" s="46" t="s">
        <v>263</v>
      </c>
      <c r="B76" s="47" t="s">
        <v>814</v>
      </c>
    </row>
    <row r="77" spans="1:2" ht="11.1" customHeight="1">
      <c r="A77" s="46" t="s">
        <v>264</v>
      </c>
      <c r="B77" s="47" t="s">
        <v>827</v>
      </c>
    </row>
    <row r="78" spans="1:2" ht="5.0999999999999996" customHeight="1">
      <c r="A78" s="46"/>
      <c r="B78" s="47"/>
    </row>
    <row r="79" spans="1:2" s="31" customFormat="1" ht="11.1" customHeight="1">
      <c r="A79" s="44" t="s">
        <v>265</v>
      </c>
      <c r="B79" s="45" t="s">
        <v>828</v>
      </c>
    </row>
    <row r="80" spans="1:2" ht="11.1" customHeight="1">
      <c r="A80" s="46" t="s">
        <v>266</v>
      </c>
      <c r="B80" s="47" t="s">
        <v>829</v>
      </c>
    </row>
    <row r="81" spans="1:2" ht="11.1" customHeight="1">
      <c r="A81" s="46" t="s">
        <v>267</v>
      </c>
      <c r="B81" s="47" t="s">
        <v>830</v>
      </c>
    </row>
    <row r="82" spans="1:2" ht="11.1" customHeight="1">
      <c r="A82" s="46" t="s">
        <v>268</v>
      </c>
      <c r="B82" s="47" t="s">
        <v>831</v>
      </c>
    </row>
    <row r="83" spans="1:2" ht="5.0999999999999996" customHeight="1">
      <c r="A83" s="46"/>
      <c r="B83" s="47"/>
    </row>
    <row r="84" spans="1:2" s="31" customFormat="1" ht="11.1" customHeight="1">
      <c r="A84" s="44" t="s">
        <v>269</v>
      </c>
      <c r="B84" s="45" t="s">
        <v>832</v>
      </c>
    </row>
    <row r="85" spans="1:2" ht="11.1" customHeight="1">
      <c r="A85" s="46" t="s">
        <v>270</v>
      </c>
      <c r="B85" s="47" t="s">
        <v>833</v>
      </c>
    </row>
    <row r="86" spans="1:2" ht="11.1" customHeight="1">
      <c r="A86" s="46" t="s">
        <v>271</v>
      </c>
      <c r="B86" s="47" t="s">
        <v>834</v>
      </c>
    </row>
    <row r="87" spans="1:2" ht="11.1" customHeight="1">
      <c r="A87" s="46" t="s">
        <v>272</v>
      </c>
      <c r="B87" s="47" t="s">
        <v>835</v>
      </c>
    </row>
    <row r="88" spans="1:2" ht="11.1" customHeight="1">
      <c r="A88" s="46" t="s">
        <v>273</v>
      </c>
      <c r="B88" s="47" t="s">
        <v>836</v>
      </c>
    </row>
    <row r="89" spans="1:2" ht="11.1" customHeight="1">
      <c r="A89" s="46" t="s">
        <v>274</v>
      </c>
      <c r="B89" s="47" t="s">
        <v>805</v>
      </c>
    </row>
    <row r="90" spans="1:2" ht="11.1" customHeight="1">
      <c r="A90" s="46" t="s">
        <v>275</v>
      </c>
      <c r="B90" s="47" t="s">
        <v>806</v>
      </c>
    </row>
    <row r="91" spans="1:2" ht="11.1" customHeight="1">
      <c r="A91" s="46" t="s">
        <v>276</v>
      </c>
      <c r="B91" s="47" t="s">
        <v>807</v>
      </c>
    </row>
    <row r="92" spans="1:2" ht="11.1" customHeight="1">
      <c r="A92" s="46" t="s">
        <v>277</v>
      </c>
      <c r="B92" s="47" t="s">
        <v>809</v>
      </c>
    </row>
    <row r="93" spans="1:2" ht="11.1" customHeight="1">
      <c r="A93" s="46" t="s">
        <v>278</v>
      </c>
      <c r="B93" s="47" t="s">
        <v>810</v>
      </c>
    </row>
    <row r="94" spans="1:2" ht="11.1" customHeight="1">
      <c r="A94" s="46" t="s">
        <v>279</v>
      </c>
      <c r="B94" s="47" t="s">
        <v>811</v>
      </c>
    </row>
    <row r="95" spans="1:2" ht="11.1" customHeight="1">
      <c r="A95" s="46" t="s">
        <v>280</v>
      </c>
      <c r="B95" s="47" t="s">
        <v>812</v>
      </c>
    </row>
    <row r="96" spans="1:2" ht="11.1" customHeight="1">
      <c r="A96" s="46" t="s">
        <v>281</v>
      </c>
      <c r="B96" s="47" t="s">
        <v>813</v>
      </c>
    </row>
    <row r="97" spans="1:2" ht="11.1" customHeight="1">
      <c r="A97" s="46" t="s">
        <v>282</v>
      </c>
      <c r="B97" s="47" t="s">
        <v>814</v>
      </c>
    </row>
    <row r="98" spans="1:2" ht="5.0999999999999996" customHeight="1">
      <c r="A98" s="46"/>
      <c r="B98" s="47"/>
    </row>
    <row r="99" spans="1:2" s="31" customFormat="1" ht="11.1" customHeight="1">
      <c r="A99" s="44" t="s">
        <v>283</v>
      </c>
      <c r="B99" s="53" t="s">
        <v>837</v>
      </c>
    </row>
    <row r="100" spans="1:2" ht="11.1" customHeight="1">
      <c r="A100" s="46" t="s">
        <v>284</v>
      </c>
      <c r="B100" s="47" t="s">
        <v>839</v>
      </c>
    </row>
    <row r="101" spans="1:2" ht="11.1" customHeight="1">
      <c r="A101" s="46" t="s">
        <v>285</v>
      </c>
      <c r="B101" s="47" t="s">
        <v>840</v>
      </c>
    </row>
    <row r="102" spans="1:2" ht="11.1" customHeight="1">
      <c r="A102" s="46" t="s">
        <v>286</v>
      </c>
      <c r="B102" s="47" t="s">
        <v>841</v>
      </c>
    </row>
    <row r="103" spans="1:2" ht="11.1" customHeight="1">
      <c r="A103" s="46" t="s">
        <v>287</v>
      </c>
      <c r="B103" s="47" t="s">
        <v>842</v>
      </c>
    </row>
    <row r="104" spans="1:2" ht="11.1" customHeight="1">
      <c r="A104" s="46" t="s">
        <v>288</v>
      </c>
      <c r="B104" s="47" t="s">
        <v>843</v>
      </c>
    </row>
    <row r="105" spans="1:2" ht="11.1" customHeight="1">
      <c r="A105" s="46" t="s">
        <v>289</v>
      </c>
      <c r="B105" s="47" t="s">
        <v>844</v>
      </c>
    </row>
    <row r="106" spans="1:2" ht="11.1" customHeight="1">
      <c r="A106" s="46" t="s">
        <v>290</v>
      </c>
      <c r="B106" s="47" t="s">
        <v>845</v>
      </c>
    </row>
    <row r="107" spans="1:2" ht="11.1" customHeight="1">
      <c r="A107" s="46" t="s">
        <v>291</v>
      </c>
      <c r="B107" s="47" t="s">
        <v>846</v>
      </c>
    </row>
    <row r="108" spans="1:2" ht="5.0999999999999996" customHeight="1">
      <c r="A108" s="46"/>
      <c r="B108" s="47"/>
    </row>
    <row r="109" spans="1:2" s="31" customFormat="1" ht="11.1" customHeight="1">
      <c r="A109" s="44" t="s">
        <v>292</v>
      </c>
      <c r="B109" s="45" t="s">
        <v>847</v>
      </c>
    </row>
    <row r="110" spans="1:2" ht="11.1" customHeight="1">
      <c r="A110" s="46" t="s">
        <v>293</v>
      </c>
      <c r="B110" s="47" t="s">
        <v>848</v>
      </c>
    </row>
    <row r="111" spans="1:2" ht="11.1" customHeight="1">
      <c r="A111" s="46" t="s">
        <v>294</v>
      </c>
      <c r="B111" s="47" t="s">
        <v>805</v>
      </c>
    </row>
    <row r="112" spans="1:2" ht="11.1" customHeight="1">
      <c r="A112" s="46" t="s">
        <v>295</v>
      </c>
      <c r="B112" s="47" t="s">
        <v>806</v>
      </c>
    </row>
    <row r="113" spans="1:2" ht="11.1" customHeight="1">
      <c r="A113" s="46" t="s">
        <v>296</v>
      </c>
      <c r="B113" s="47" t="s">
        <v>807</v>
      </c>
    </row>
    <row r="114" spans="1:2" ht="11.1" customHeight="1">
      <c r="A114" s="46" t="s">
        <v>297</v>
      </c>
      <c r="B114" s="47" t="s">
        <v>809</v>
      </c>
    </row>
    <row r="115" spans="1:2" ht="11.1" customHeight="1">
      <c r="A115" s="46" t="s">
        <v>298</v>
      </c>
      <c r="B115" s="47" t="s">
        <v>810</v>
      </c>
    </row>
    <row r="116" spans="1:2" ht="11.1" customHeight="1">
      <c r="A116" s="46" t="s">
        <v>299</v>
      </c>
      <c r="B116" s="47" t="s">
        <v>811</v>
      </c>
    </row>
    <row r="117" spans="1:2" ht="11.1" customHeight="1">
      <c r="A117" s="46" t="s">
        <v>300</v>
      </c>
      <c r="B117" s="47" t="s">
        <v>812</v>
      </c>
    </row>
    <row r="118" spans="1:2" ht="11.1" customHeight="1">
      <c r="A118" s="46" t="s">
        <v>301</v>
      </c>
      <c r="B118" s="47" t="s">
        <v>849</v>
      </c>
    </row>
    <row r="119" spans="1:2" ht="11.1" customHeight="1">
      <c r="A119" s="46" t="s">
        <v>302</v>
      </c>
      <c r="B119" s="47" t="s">
        <v>850</v>
      </c>
    </row>
    <row r="120" spans="1:2" ht="11.1" customHeight="1">
      <c r="A120" s="46" t="s">
        <v>303</v>
      </c>
      <c r="B120" s="47" t="s">
        <v>851</v>
      </c>
    </row>
    <row r="121" spans="1:2" ht="11.1" customHeight="1">
      <c r="A121" s="46" t="s">
        <v>304</v>
      </c>
      <c r="B121" s="47" t="s">
        <v>852</v>
      </c>
    </row>
    <row r="122" spans="1:2" ht="11.1" customHeight="1">
      <c r="A122" s="46" t="s">
        <v>305</v>
      </c>
      <c r="B122" s="47" t="s">
        <v>853</v>
      </c>
    </row>
    <row r="123" spans="1:2" ht="5.0999999999999996" customHeight="1">
      <c r="A123" s="46"/>
      <c r="B123" s="47"/>
    </row>
    <row r="124" spans="1:2" s="31" customFormat="1" ht="11.1" customHeight="1">
      <c r="A124" s="44" t="s">
        <v>306</v>
      </c>
      <c r="B124" s="45" t="s">
        <v>854</v>
      </c>
    </row>
    <row r="125" spans="1:2" ht="11.1" customHeight="1">
      <c r="A125" s="46" t="s">
        <v>307</v>
      </c>
      <c r="B125" s="47" t="s">
        <v>854</v>
      </c>
    </row>
    <row r="126" spans="1:2" ht="5.0999999999999996" customHeight="1">
      <c r="A126" s="46"/>
      <c r="B126" s="47"/>
    </row>
    <row r="127" spans="1:2" s="31" customFormat="1" ht="11.1" customHeight="1">
      <c r="A127" s="44" t="s">
        <v>308</v>
      </c>
      <c r="B127" s="45" t="s">
        <v>855</v>
      </c>
    </row>
    <row r="128" spans="1:2" ht="11.1" customHeight="1">
      <c r="A128" s="46" t="s">
        <v>309</v>
      </c>
      <c r="B128" s="47" t="s">
        <v>856</v>
      </c>
    </row>
    <row r="129" spans="1:2" ht="11.1" customHeight="1">
      <c r="A129" s="46" t="s">
        <v>310</v>
      </c>
      <c r="B129" s="47" t="s">
        <v>805</v>
      </c>
    </row>
    <row r="130" spans="1:2" ht="11.1" customHeight="1">
      <c r="A130" s="46" t="s">
        <v>311</v>
      </c>
      <c r="B130" s="47" t="s">
        <v>806</v>
      </c>
    </row>
    <row r="131" spans="1:2" ht="11.1" customHeight="1">
      <c r="A131" s="46" t="s">
        <v>312</v>
      </c>
      <c r="B131" s="47" t="s">
        <v>807</v>
      </c>
    </row>
    <row r="132" spans="1:2" ht="11.1" customHeight="1">
      <c r="A132" s="46" t="s">
        <v>313</v>
      </c>
      <c r="B132" s="47" t="s">
        <v>809</v>
      </c>
    </row>
    <row r="133" spans="1:2" ht="11.1" customHeight="1">
      <c r="A133" s="46" t="s">
        <v>314</v>
      </c>
      <c r="B133" s="47" t="s">
        <v>810</v>
      </c>
    </row>
    <row r="134" spans="1:2" ht="11.1" customHeight="1">
      <c r="A134" s="46" t="s">
        <v>315</v>
      </c>
      <c r="B134" s="47" t="s">
        <v>811</v>
      </c>
    </row>
    <row r="135" spans="1:2" ht="11.1" customHeight="1">
      <c r="A135" s="46" t="s">
        <v>316</v>
      </c>
      <c r="B135" s="47" t="s">
        <v>812</v>
      </c>
    </row>
    <row r="136" spans="1:2" ht="11.1" customHeight="1">
      <c r="A136" s="46" t="s">
        <v>317</v>
      </c>
      <c r="B136" s="47" t="s">
        <v>813</v>
      </c>
    </row>
    <row r="137" spans="1:2" ht="11.1" customHeight="1">
      <c r="A137" s="46" t="s">
        <v>318</v>
      </c>
      <c r="B137" s="47" t="s">
        <v>814</v>
      </c>
    </row>
    <row r="138" spans="1:2" ht="11.1" customHeight="1">
      <c r="A138" s="46" t="s">
        <v>319</v>
      </c>
      <c r="B138" s="47" t="s">
        <v>857</v>
      </c>
    </row>
    <row r="139" spans="1:2" ht="11.1" customHeight="1">
      <c r="A139" s="46" t="s">
        <v>320</v>
      </c>
      <c r="B139" s="47" t="s">
        <v>858</v>
      </c>
    </row>
    <row r="140" spans="1:2" ht="21.95" customHeight="1">
      <c r="A140" s="48" t="s">
        <v>321</v>
      </c>
      <c r="B140" s="49" t="s">
        <v>976</v>
      </c>
    </row>
    <row r="141" spans="1:2" ht="21.95" customHeight="1">
      <c r="A141" s="48" t="s">
        <v>322</v>
      </c>
      <c r="B141" s="49" t="s">
        <v>977</v>
      </c>
    </row>
    <row r="142" spans="1:2" ht="11.1" customHeight="1">
      <c r="A142" s="153">
        <v>6833</v>
      </c>
      <c r="B142" s="154" t="s">
        <v>968</v>
      </c>
    </row>
    <row r="143" spans="1:2" ht="11.1" customHeight="1">
      <c r="A143" s="46" t="s">
        <v>323</v>
      </c>
      <c r="B143" s="47" t="s">
        <v>859</v>
      </c>
    </row>
    <row r="144" spans="1:2" ht="11.1" customHeight="1">
      <c r="A144" s="46" t="s">
        <v>324</v>
      </c>
      <c r="B144" s="47" t="s">
        <v>860</v>
      </c>
    </row>
    <row r="145" spans="1:2" ht="11.1" customHeight="1">
      <c r="A145" s="46" t="s">
        <v>325</v>
      </c>
      <c r="B145" s="47" t="s">
        <v>861</v>
      </c>
    </row>
    <row r="146" spans="1:2" ht="11.1" customHeight="1">
      <c r="A146" s="46" t="s">
        <v>326</v>
      </c>
      <c r="B146" s="47" t="s">
        <v>862</v>
      </c>
    </row>
    <row r="147" spans="1:2" ht="11.1" customHeight="1">
      <c r="A147" s="46" t="s">
        <v>327</v>
      </c>
      <c r="B147" s="47" t="s">
        <v>863</v>
      </c>
    </row>
    <row r="148" spans="1:2" ht="11.1" customHeight="1">
      <c r="A148" s="46" t="s">
        <v>328</v>
      </c>
      <c r="B148" s="47" t="s">
        <v>864</v>
      </c>
    </row>
    <row r="149" spans="1:2" ht="11.1" customHeight="1">
      <c r="A149" s="46" t="s">
        <v>329</v>
      </c>
      <c r="B149" s="47" t="s">
        <v>865</v>
      </c>
    </row>
    <row r="150" spans="1:2" ht="11.1" customHeight="1">
      <c r="A150" s="46" t="s">
        <v>330</v>
      </c>
      <c r="B150" s="47" t="s">
        <v>866</v>
      </c>
    </row>
    <row r="151" spans="1:2" ht="11.1" customHeight="1">
      <c r="A151" s="46" t="s">
        <v>331</v>
      </c>
      <c r="B151" s="47" t="s">
        <v>867</v>
      </c>
    </row>
    <row r="152" spans="1:2" ht="11.1" customHeight="1">
      <c r="A152" s="46" t="s">
        <v>332</v>
      </c>
      <c r="B152" s="47" t="s">
        <v>868</v>
      </c>
    </row>
    <row r="153" spans="1:2" ht="11.1" customHeight="1">
      <c r="A153" s="46" t="s">
        <v>333</v>
      </c>
      <c r="B153" s="47" t="s">
        <v>805</v>
      </c>
    </row>
    <row r="154" spans="1:2" ht="11.1" customHeight="1">
      <c r="A154" s="46" t="s">
        <v>334</v>
      </c>
      <c r="B154" s="47" t="s">
        <v>806</v>
      </c>
    </row>
    <row r="155" spans="1:2" ht="11.1" customHeight="1">
      <c r="A155" s="46" t="s">
        <v>335</v>
      </c>
      <c r="B155" s="47" t="s">
        <v>807</v>
      </c>
    </row>
    <row r="156" spans="1:2" ht="11.1" customHeight="1">
      <c r="A156" s="46" t="s">
        <v>336</v>
      </c>
      <c r="B156" s="47" t="s">
        <v>809</v>
      </c>
    </row>
    <row r="157" spans="1:2" ht="11.1" customHeight="1">
      <c r="A157" s="46" t="s">
        <v>337</v>
      </c>
      <c r="B157" s="47" t="s">
        <v>810</v>
      </c>
    </row>
    <row r="158" spans="1:2" ht="11.1" customHeight="1">
      <c r="A158" s="46" t="s">
        <v>338</v>
      </c>
      <c r="B158" s="47" t="s">
        <v>811</v>
      </c>
    </row>
    <row r="159" spans="1:2" ht="11.1" customHeight="1">
      <c r="A159" s="46" t="s">
        <v>339</v>
      </c>
      <c r="B159" s="47" t="s">
        <v>812</v>
      </c>
    </row>
    <row r="160" spans="1:2" ht="11.1" customHeight="1">
      <c r="A160" s="46" t="s">
        <v>340</v>
      </c>
      <c r="B160" s="47" t="s">
        <v>849</v>
      </c>
    </row>
    <row r="161" spans="1:2" ht="11.1" customHeight="1">
      <c r="A161" s="46" t="s">
        <v>341</v>
      </c>
      <c r="B161" s="47" t="s">
        <v>850</v>
      </c>
    </row>
    <row r="162" spans="1:2" ht="11.1" customHeight="1">
      <c r="A162" s="46" t="s">
        <v>342</v>
      </c>
      <c r="B162" s="47" t="s">
        <v>851</v>
      </c>
    </row>
    <row r="163" spans="1:2" ht="11.1" customHeight="1">
      <c r="A163" s="46" t="s">
        <v>343</v>
      </c>
      <c r="B163" s="47" t="s">
        <v>869</v>
      </c>
    </row>
    <row r="164" spans="1:2" ht="5.0999999999999996" customHeight="1">
      <c r="A164" s="46"/>
      <c r="B164" s="47"/>
    </row>
    <row r="165" spans="1:2" s="31" customFormat="1" ht="11.1" customHeight="1">
      <c r="A165" s="44" t="s">
        <v>344</v>
      </c>
      <c r="B165" s="45" t="s">
        <v>870</v>
      </c>
    </row>
    <row r="166" spans="1:2" ht="11.1" customHeight="1">
      <c r="A166" s="46" t="s">
        <v>345</v>
      </c>
      <c r="B166" s="47" t="s">
        <v>871</v>
      </c>
    </row>
    <row r="167" spans="1:2" ht="11.1" customHeight="1">
      <c r="A167" s="46" t="s">
        <v>346</v>
      </c>
      <c r="B167" s="47" t="s">
        <v>872</v>
      </c>
    </row>
    <row r="168" spans="1:2" ht="11.1" customHeight="1">
      <c r="A168" s="46" t="s">
        <v>347</v>
      </c>
      <c r="B168" s="47" t="s">
        <v>805</v>
      </c>
    </row>
    <row r="169" spans="1:2" ht="11.1" customHeight="1">
      <c r="A169" s="46" t="s">
        <v>348</v>
      </c>
      <c r="B169" s="47" t="s">
        <v>806</v>
      </c>
    </row>
    <row r="170" spans="1:2" ht="11.1" customHeight="1">
      <c r="A170" s="46" t="s">
        <v>349</v>
      </c>
      <c r="B170" s="47" t="s">
        <v>807</v>
      </c>
    </row>
    <row r="171" spans="1:2" ht="11.1" customHeight="1">
      <c r="A171" s="46" t="s">
        <v>350</v>
      </c>
      <c r="B171" s="47" t="s">
        <v>809</v>
      </c>
    </row>
    <row r="172" spans="1:2" ht="11.1" customHeight="1">
      <c r="A172" s="46" t="s">
        <v>351</v>
      </c>
      <c r="B172" s="47" t="s">
        <v>810</v>
      </c>
    </row>
    <row r="173" spans="1:2" ht="11.1" customHeight="1">
      <c r="A173" s="46" t="s">
        <v>352</v>
      </c>
      <c r="B173" s="47" t="s">
        <v>811</v>
      </c>
    </row>
    <row r="174" spans="1:2" ht="11.1" customHeight="1">
      <c r="A174" s="46" t="s">
        <v>353</v>
      </c>
      <c r="B174" s="47" t="s">
        <v>812</v>
      </c>
    </row>
    <row r="175" spans="1:2" ht="11.1" customHeight="1">
      <c r="A175" s="46" t="s">
        <v>354</v>
      </c>
      <c r="B175" s="47" t="s">
        <v>849</v>
      </c>
    </row>
    <row r="176" spans="1:2" ht="11.1" customHeight="1">
      <c r="A176" s="46" t="s">
        <v>355</v>
      </c>
      <c r="B176" s="47" t="s">
        <v>850</v>
      </c>
    </row>
    <row r="177" spans="1:2" ht="11.1" customHeight="1">
      <c r="A177" s="46" t="s">
        <v>356</v>
      </c>
      <c r="B177" s="47" t="s">
        <v>851</v>
      </c>
    </row>
    <row r="178" spans="1:2" ht="11.1" customHeight="1">
      <c r="A178" s="46" t="s">
        <v>357</v>
      </c>
      <c r="B178" s="47" t="s">
        <v>873</v>
      </c>
    </row>
    <row r="179" spans="1:2" ht="11.1" customHeight="1">
      <c r="A179" s="46" t="s">
        <v>358</v>
      </c>
      <c r="B179" s="47" t="s">
        <v>874</v>
      </c>
    </row>
    <row r="180" spans="1:2" ht="11.1" customHeight="1">
      <c r="A180" s="46" t="s">
        <v>359</v>
      </c>
      <c r="B180" s="47" t="s">
        <v>805</v>
      </c>
    </row>
    <row r="181" spans="1:2" ht="11.1" customHeight="1">
      <c r="A181" s="46" t="s">
        <v>360</v>
      </c>
      <c r="B181" s="47" t="s">
        <v>806</v>
      </c>
    </row>
    <row r="182" spans="1:2" ht="11.1" customHeight="1">
      <c r="A182" s="46" t="s">
        <v>361</v>
      </c>
      <c r="B182" s="47" t="s">
        <v>807</v>
      </c>
    </row>
    <row r="183" spans="1:2" ht="11.1" customHeight="1">
      <c r="A183" s="46" t="s">
        <v>362</v>
      </c>
      <c r="B183" s="47" t="s">
        <v>809</v>
      </c>
    </row>
    <row r="184" spans="1:2" ht="11.1" customHeight="1">
      <c r="A184" s="46" t="s">
        <v>363</v>
      </c>
      <c r="B184" s="47" t="s">
        <v>810</v>
      </c>
    </row>
    <row r="185" spans="1:2" ht="11.1" customHeight="1">
      <c r="A185" s="46" t="s">
        <v>364</v>
      </c>
      <c r="B185" s="47" t="s">
        <v>811</v>
      </c>
    </row>
    <row r="186" spans="1:2" ht="11.1" customHeight="1">
      <c r="A186" s="46" t="s">
        <v>365</v>
      </c>
      <c r="B186" s="47" t="s">
        <v>812</v>
      </c>
    </row>
    <row r="187" spans="1:2" ht="11.1" customHeight="1">
      <c r="A187" s="46" t="s">
        <v>366</v>
      </c>
      <c r="B187" s="47" t="s">
        <v>849</v>
      </c>
    </row>
    <row r="188" spans="1:2" ht="11.1" customHeight="1">
      <c r="A188" s="46" t="s">
        <v>367</v>
      </c>
      <c r="B188" s="47" t="s">
        <v>850</v>
      </c>
    </row>
    <row r="189" spans="1:2" ht="11.1" customHeight="1">
      <c r="A189" s="46" t="s">
        <v>368</v>
      </c>
      <c r="B189" s="47" t="s">
        <v>851</v>
      </c>
    </row>
    <row r="190" spans="1:2" ht="5.0999999999999996" customHeight="1">
      <c r="A190" s="46"/>
      <c r="B190" s="47"/>
    </row>
    <row r="191" spans="1:2" ht="11.1" customHeight="1">
      <c r="A191" s="44" t="s">
        <v>369</v>
      </c>
      <c r="B191" s="45" t="s">
        <v>875</v>
      </c>
    </row>
    <row r="192" spans="1:2" ht="5.0999999999999996" customHeight="1">
      <c r="A192" s="44"/>
      <c r="B192" s="45"/>
    </row>
    <row r="193" spans="1:2" s="31" customFormat="1" ht="11.1" customHeight="1">
      <c r="A193" s="44" t="s">
        <v>370</v>
      </c>
      <c r="B193" s="45" t="s">
        <v>876</v>
      </c>
    </row>
    <row r="194" spans="1:2" ht="11.1" customHeight="1">
      <c r="A194" s="46" t="s">
        <v>371</v>
      </c>
      <c r="B194" s="47" t="s">
        <v>877</v>
      </c>
    </row>
    <row r="195" spans="1:2" ht="11.1" customHeight="1">
      <c r="A195" s="46" t="s">
        <v>372</v>
      </c>
      <c r="B195" s="47" t="s">
        <v>878</v>
      </c>
    </row>
    <row r="196" spans="1:2" ht="11.1" customHeight="1">
      <c r="A196" s="46" t="s">
        <v>373</v>
      </c>
      <c r="B196" s="47" t="s">
        <v>879</v>
      </c>
    </row>
    <row r="197" spans="1:2" ht="11.1" customHeight="1">
      <c r="A197" s="46" t="s">
        <v>374</v>
      </c>
      <c r="B197" s="47" t="s">
        <v>880</v>
      </c>
    </row>
    <row r="198" spans="1:2" ht="11.1" customHeight="1">
      <c r="A198" s="46" t="s">
        <v>375</v>
      </c>
      <c r="B198" s="47" t="s">
        <v>881</v>
      </c>
    </row>
    <row r="199" spans="1:2" ht="11.1" customHeight="1">
      <c r="A199" s="46" t="s">
        <v>376</v>
      </c>
      <c r="B199" s="47" t="s">
        <v>878</v>
      </c>
    </row>
    <row r="200" spans="1:2" ht="11.1" customHeight="1">
      <c r="A200" s="46" t="s">
        <v>377</v>
      </c>
      <c r="B200" s="47" t="s">
        <v>879</v>
      </c>
    </row>
    <row r="201" spans="1:2" ht="11.1" customHeight="1">
      <c r="A201" s="46" t="s">
        <v>378</v>
      </c>
      <c r="B201" s="47" t="s">
        <v>880</v>
      </c>
    </row>
    <row r="202" spans="1:2" ht="11.1" customHeight="1">
      <c r="A202" s="46" t="s">
        <v>379</v>
      </c>
      <c r="B202" s="47" t="s">
        <v>882</v>
      </c>
    </row>
    <row r="203" spans="1:2" ht="11.1" customHeight="1">
      <c r="A203" s="46" t="s">
        <v>380</v>
      </c>
      <c r="B203" s="47" t="s">
        <v>878</v>
      </c>
    </row>
    <row r="204" spans="1:2" ht="11.1" customHeight="1">
      <c r="A204" s="46" t="s">
        <v>381</v>
      </c>
      <c r="B204" s="47" t="s">
        <v>879</v>
      </c>
    </row>
    <row r="205" spans="1:2" ht="11.1" customHeight="1">
      <c r="A205" s="46" t="s">
        <v>382</v>
      </c>
      <c r="B205" s="47" t="s">
        <v>880</v>
      </c>
    </row>
    <row r="206" spans="1:2" ht="11.1" customHeight="1">
      <c r="A206" s="46" t="s">
        <v>383</v>
      </c>
      <c r="B206" s="47" t="s">
        <v>883</v>
      </c>
    </row>
    <row r="207" spans="1:2" ht="5.0999999999999996" customHeight="1">
      <c r="A207" s="46"/>
      <c r="B207" s="47"/>
    </row>
    <row r="208" spans="1:2" s="31" customFormat="1" ht="11.1" customHeight="1">
      <c r="A208" s="44" t="s">
        <v>384</v>
      </c>
      <c r="B208" s="45" t="s">
        <v>884</v>
      </c>
    </row>
    <row r="209" spans="1:2" ht="11.1" customHeight="1">
      <c r="A209" s="46" t="s">
        <v>385</v>
      </c>
      <c r="B209" s="47" t="s">
        <v>885</v>
      </c>
    </row>
    <row r="210" spans="1:2" ht="11.1" customHeight="1">
      <c r="A210" s="46" t="s">
        <v>386</v>
      </c>
      <c r="B210" s="47" t="s">
        <v>878</v>
      </c>
    </row>
    <row r="211" spans="1:2" ht="11.1" customHeight="1">
      <c r="A211" s="46" t="s">
        <v>387</v>
      </c>
      <c r="B211" s="47" t="s">
        <v>879</v>
      </c>
    </row>
    <row r="212" spans="1:2" ht="11.1" customHeight="1">
      <c r="A212" s="46" t="s">
        <v>388</v>
      </c>
      <c r="B212" s="47" t="s">
        <v>880</v>
      </c>
    </row>
    <row r="213" spans="1:2" ht="11.1" customHeight="1">
      <c r="A213" s="46" t="s">
        <v>389</v>
      </c>
      <c r="B213" s="47" t="s">
        <v>882</v>
      </c>
    </row>
    <row r="214" spans="1:2" ht="11.1" customHeight="1">
      <c r="A214" s="46" t="s">
        <v>390</v>
      </c>
      <c r="B214" s="47" t="s">
        <v>878</v>
      </c>
    </row>
    <row r="215" spans="1:2" ht="11.1" customHeight="1">
      <c r="A215" s="46" t="s">
        <v>391</v>
      </c>
      <c r="B215" s="47" t="s">
        <v>879</v>
      </c>
    </row>
    <row r="216" spans="1:2" ht="11.1" customHeight="1">
      <c r="A216" s="46" t="s">
        <v>392</v>
      </c>
      <c r="B216" s="47" t="s">
        <v>880</v>
      </c>
    </row>
    <row r="217" spans="1:2" ht="11.1" customHeight="1">
      <c r="A217" s="46" t="s">
        <v>393</v>
      </c>
      <c r="B217" s="47" t="s">
        <v>886</v>
      </c>
    </row>
    <row r="218" spans="1:2" ht="5.0999999999999996" customHeight="1">
      <c r="A218" s="46"/>
      <c r="B218" s="47"/>
    </row>
    <row r="219" spans="1:2" s="31" customFormat="1" ht="11.1" customHeight="1">
      <c r="A219" s="44" t="s">
        <v>394</v>
      </c>
      <c r="B219" s="45" t="s">
        <v>887</v>
      </c>
    </row>
    <row r="220" spans="1:2" ht="11.1" customHeight="1">
      <c r="A220" s="46" t="s">
        <v>395</v>
      </c>
      <c r="B220" s="47" t="s">
        <v>888</v>
      </c>
    </row>
    <row r="221" spans="1:2" ht="11.1" customHeight="1">
      <c r="A221" s="46" t="s">
        <v>396</v>
      </c>
      <c r="B221" s="47" t="s">
        <v>889</v>
      </c>
    </row>
    <row r="222" spans="1:2" ht="11.1" customHeight="1">
      <c r="A222" s="46" t="s">
        <v>397</v>
      </c>
      <c r="B222" s="47" t="s">
        <v>890</v>
      </c>
    </row>
    <row r="223" spans="1:2" ht="11.1" customHeight="1">
      <c r="A223" s="46" t="s">
        <v>398</v>
      </c>
      <c r="B223" s="47" t="s">
        <v>833</v>
      </c>
    </row>
    <row r="224" spans="1:2" ht="11.1" customHeight="1">
      <c r="A224" s="46" t="s">
        <v>399</v>
      </c>
      <c r="B224" s="47" t="s">
        <v>891</v>
      </c>
    </row>
    <row r="225" spans="1:2" ht="11.1" customHeight="1">
      <c r="A225" s="46" t="s">
        <v>400</v>
      </c>
      <c r="B225" s="47" t="s">
        <v>892</v>
      </c>
    </row>
    <row r="226" spans="1:2" ht="11.1" customHeight="1">
      <c r="A226" s="46" t="s">
        <v>401</v>
      </c>
      <c r="B226" s="47" t="s">
        <v>893</v>
      </c>
    </row>
    <row r="227" spans="1:2" ht="11.1" customHeight="1">
      <c r="A227" s="46" t="s">
        <v>402</v>
      </c>
      <c r="B227" s="47" t="s">
        <v>894</v>
      </c>
    </row>
    <row r="228" spans="1:2" ht="11.1" customHeight="1">
      <c r="A228" s="46" t="s">
        <v>403</v>
      </c>
      <c r="B228" s="47" t="s">
        <v>895</v>
      </c>
    </row>
    <row r="229" spans="1:2" ht="11.1" customHeight="1">
      <c r="A229" s="46" t="s">
        <v>404</v>
      </c>
      <c r="B229" s="47" t="s">
        <v>896</v>
      </c>
    </row>
    <row r="230" spans="1:2" ht="11.1" customHeight="1">
      <c r="A230" s="46" t="s">
        <v>405</v>
      </c>
      <c r="B230" s="47" t="s">
        <v>897</v>
      </c>
    </row>
    <row r="231" spans="1:2" ht="11.1" customHeight="1">
      <c r="A231" s="46" t="s">
        <v>406</v>
      </c>
      <c r="B231" s="47" t="s">
        <v>898</v>
      </c>
    </row>
    <row r="232" spans="1:2" ht="11.1" customHeight="1">
      <c r="A232" s="46" t="s">
        <v>407</v>
      </c>
      <c r="B232" s="47" t="s">
        <v>899</v>
      </c>
    </row>
    <row r="233" spans="1:2" ht="11.1" customHeight="1">
      <c r="A233" s="46" t="s">
        <v>408</v>
      </c>
      <c r="B233" s="47" t="s">
        <v>900</v>
      </c>
    </row>
    <row r="234" spans="1:2" ht="5.0999999999999996" customHeight="1">
      <c r="A234" s="46"/>
      <c r="B234" s="47"/>
    </row>
    <row r="235" spans="1:2" s="31" customFormat="1" ht="11.1" customHeight="1">
      <c r="A235" s="44" t="s">
        <v>409</v>
      </c>
      <c r="B235" s="45" t="s">
        <v>901</v>
      </c>
    </row>
    <row r="236" spans="1:2" ht="11.1" customHeight="1">
      <c r="A236" s="46" t="s">
        <v>410</v>
      </c>
      <c r="B236" s="47" t="s">
        <v>808</v>
      </c>
    </row>
    <row r="237" spans="1:2" ht="11.1" customHeight="1">
      <c r="A237" s="46" t="s">
        <v>411</v>
      </c>
      <c r="B237" s="47" t="s">
        <v>902</v>
      </c>
    </row>
    <row r="238" spans="1:2" ht="11.1" customHeight="1">
      <c r="A238" s="46" t="s">
        <v>412</v>
      </c>
      <c r="B238" s="47" t="s">
        <v>903</v>
      </c>
    </row>
    <row r="239" spans="1:2" ht="11.1" customHeight="1">
      <c r="A239" s="46" t="s">
        <v>413</v>
      </c>
      <c r="B239" s="47" t="s">
        <v>904</v>
      </c>
    </row>
    <row r="240" spans="1:2" ht="11.1" customHeight="1">
      <c r="A240" s="46" t="s">
        <v>414</v>
      </c>
      <c r="B240" s="47" t="s">
        <v>905</v>
      </c>
    </row>
    <row r="241" spans="1:2" ht="11.1" customHeight="1">
      <c r="A241" s="46" t="s">
        <v>415</v>
      </c>
      <c r="B241" s="47" t="s">
        <v>906</v>
      </c>
    </row>
    <row r="242" spans="1:2" ht="11.1" customHeight="1">
      <c r="A242" s="46" t="s">
        <v>416</v>
      </c>
      <c r="B242" s="47" t="s">
        <v>907</v>
      </c>
    </row>
    <row r="243" spans="1:2" ht="11.1" customHeight="1">
      <c r="A243" s="46" t="s">
        <v>417</v>
      </c>
      <c r="B243" s="47" t="s">
        <v>908</v>
      </c>
    </row>
    <row r="244" spans="1:2" ht="11.1" customHeight="1">
      <c r="A244" s="46" t="s">
        <v>418</v>
      </c>
      <c r="B244" s="47" t="s">
        <v>909</v>
      </c>
    </row>
    <row r="245" spans="1:2" ht="11.1" customHeight="1">
      <c r="A245" s="46" t="s">
        <v>419</v>
      </c>
      <c r="B245" s="47" t="s">
        <v>910</v>
      </c>
    </row>
    <row r="246" spans="1:2" ht="11.1" customHeight="1">
      <c r="A246" s="46" t="s">
        <v>420</v>
      </c>
      <c r="B246" s="47" t="s">
        <v>826</v>
      </c>
    </row>
    <row r="247" spans="1:2" ht="11.1" customHeight="1">
      <c r="A247" s="46" t="s">
        <v>421</v>
      </c>
      <c r="B247" s="47" t="s">
        <v>902</v>
      </c>
    </row>
    <row r="248" spans="1:2" ht="11.1" customHeight="1">
      <c r="A248" s="46" t="s">
        <v>422</v>
      </c>
      <c r="B248" s="47" t="s">
        <v>903</v>
      </c>
    </row>
    <row r="249" spans="1:2" ht="11.1" customHeight="1">
      <c r="A249" s="46" t="s">
        <v>423</v>
      </c>
      <c r="B249" s="47" t="s">
        <v>904</v>
      </c>
    </row>
    <row r="250" spans="1:2" ht="11.1" customHeight="1">
      <c r="A250" s="46" t="s">
        <v>424</v>
      </c>
      <c r="B250" s="47" t="s">
        <v>905</v>
      </c>
    </row>
    <row r="251" spans="1:2" ht="11.1" customHeight="1">
      <c r="A251" s="46" t="s">
        <v>425</v>
      </c>
      <c r="B251" s="47" t="s">
        <v>906</v>
      </c>
    </row>
    <row r="252" spans="1:2" ht="11.1" customHeight="1">
      <c r="A252" s="46" t="s">
        <v>426</v>
      </c>
      <c r="B252" s="47" t="s">
        <v>907</v>
      </c>
    </row>
    <row r="253" spans="1:2" ht="11.1" customHeight="1">
      <c r="A253" s="46" t="s">
        <v>427</v>
      </c>
      <c r="B253" s="47" t="s">
        <v>908</v>
      </c>
    </row>
    <row r="254" spans="1:2" ht="11.1" customHeight="1">
      <c r="A254" s="46" t="s">
        <v>428</v>
      </c>
      <c r="B254" s="47" t="s">
        <v>909</v>
      </c>
    </row>
    <row r="255" spans="1:2" ht="11.1" customHeight="1">
      <c r="A255" s="46" t="s">
        <v>429</v>
      </c>
      <c r="B255" s="47" t="s">
        <v>910</v>
      </c>
    </row>
    <row r="256" spans="1:2" ht="11.1" customHeight="1">
      <c r="A256" s="46" t="s">
        <v>430</v>
      </c>
      <c r="B256" s="47" t="s">
        <v>911</v>
      </c>
    </row>
    <row r="257" spans="1:2" ht="11.1" customHeight="1">
      <c r="A257" s="46" t="s">
        <v>431</v>
      </c>
      <c r="B257" s="47" t="s">
        <v>912</v>
      </c>
    </row>
    <row r="258" spans="1:2" ht="11.1" customHeight="1">
      <c r="A258" s="46" t="s">
        <v>432</v>
      </c>
      <c r="B258" s="47" t="s">
        <v>913</v>
      </c>
    </row>
    <row r="259" spans="1:2" ht="11.1" customHeight="1">
      <c r="A259" s="46" t="s">
        <v>433</v>
      </c>
      <c r="B259" s="47" t="s">
        <v>914</v>
      </c>
    </row>
    <row r="260" spans="1:2" ht="11.1" customHeight="1">
      <c r="A260" s="46" t="s">
        <v>434</v>
      </c>
      <c r="B260" s="47" t="s">
        <v>915</v>
      </c>
    </row>
    <row r="261" spans="1:2" ht="11.1" customHeight="1">
      <c r="A261" s="46" t="s">
        <v>435</v>
      </c>
      <c r="B261" s="47" t="s">
        <v>916</v>
      </c>
    </row>
    <row r="262" spans="1:2" ht="11.1" customHeight="1">
      <c r="A262" s="46" t="s">
        <v>436</v>
      </c>
      <c r="B262" s="47" t="s">
        <v>917</v>
      </c>
    </row>
    <row r="263" spans="1:2" ht="11.1" customHeight="1">
      <c r="A263" s="46" t="s">
        <v>437</v>
      </c>
      <c r="B263" s="47" t="s">
        <v>918</v>
      </c>
    </row>
    <row r="264" spans="1:2" ht="11.1" customHeight="1">
      <c r="A264" s="46" t="s">
        <v>438</v>
      </c>
      <c r="B264" s="47" t="s">
        <v>902</v>
      </c>
    </row>
    <row r="265" spans="1:2" ht="11.1" customHeight="1">
      <c r="A265" s="46" t="s">
        <v>439</v>
      </c>
      <c r="B265" s="47" t="s">
        <v>903</v>
      </c>
    </row>
    <row r="266" spans="1:2" ht="11.1" customHeight="1">
      <c r="A266" s="46" t="s">
        <v>440</v>
      </c>
      <c r="B266" s="47" t="s">
        <v>904</v>
      </c>
    </row>
    <row r="267" spans="1:2" ht="11.1" customHeight="1">
      <c r="A267" s="46" t="s">
        <v>441</v>
      </c>
      <c r="B267" s="47" t="s">
        <v>905</v>
      </c>
    </row>
    <row r="268" spans="1:2" ht="11.1" customHeight="1">
      <c r="A268" s="46" t="s">
        <v>442</v>
      </c>
      <c r="B268" s="47" t="s">
        <v>906</v>
      </c>
    </row>
    <row r="269" spans="1:2" ht="11.1" customHeight="1">
      <c r="A269" s="46" t="s">
        <v>443</v>
      </c>
      <c r="B269" s="47" t="s">
        <v>919</v>
      </c>
    </row>
    <row r="270" spans="1:2" ht="11.1" customHeight="1">
      <c r="A270" s="46" t="s">
        <v>444</v>
      </c>
      <c r="B270" s="47" t="s">
        <v>902</v>
      </c>
    </row>
    <row r="271" spans="1:2" ht="11.1" customHeight="1">
      <c r="A271" s="46" t="s">
        <v>445</v>
      </c>
      <c r="B271" s="47" t="s">
        <v>903</v>
      </c>
    </row>
    <row r="272" spans="1:2" ht="11.1" customHeight="1">
      <c r="A272" s="46" t="s">
        <v>446</v>
      </c>
      <c r="B272" s="47" t="s">
        <v>904</v>
      </c>
    </row>
    <row r="273" spans="1:2" ht="11.1" customHeight="1">
      <c r="A273" s="46" t="s">
        <v>447</v>
      </c>
      <c r="B273" s="47" t="s">
        <v>905</v>
      </c>
    </row>
    <row r="274" spans="1:2" ht="11.1" customHeight="1">
      <c r="A274" s="46" t="s">
        <v>448</v>
      </c>
      <c r="B274" s="47" t="s">
        <v>920</v>
      </c>
    </row>
    <row r="275" spans="1:2" ht="5.0999999999999996" customHeight="1">
      <c r="A275" s="46"/>
      <c r="B275" s="47"/>
    </row>
    <row r="276" spans="1:2" s="31" customFormat="1" ht="11.1" customHeight="1">
      <c r="A276" s="44" t="s">
        <v>449</v>
      </c>
      <c r="B276" s="45" t="s">
        <v>921</v>
      </c>
    </row>
    <row r="277" spans="1:2" ht="11.1" customHeight="1">
      <c r="A277" s="46" t="s">
        <v>450</v>
      </c>
      <c r="B277" s="47" t="s">
        <v>922</v>
      </c>
    </row>
    <row r="278" spans="1:2" ht="11.1" customHeight="1">
      <c r="A278" s="46" t="s">
        <v>451</v>
      </c>
      <c r="B278" s="47" t="s">
        <v>923</v>
      </c>
    </row>
    <row r="279" spans="1:2" ht="11.1" customHeight="1">
      <c r="A279" s="46" t="s">
        <v>452</v>
      </c>
      <c r="B279" s="47" t="s">
        <v>924</v>
      </c>
    </row>
    <row r="280" spans="1:2" ht="11.1" customHeight="1">
      <c r="A280" s="46" t="s">
        <v>453</v>
      </c>
      <c r="B280" s="47" t="s">
        <v>925</v>
      </c>
    </row>
    <row r="281" spans="1:2" ht="11.1" customHeight="1">
      <c r="A281" s="46" t="s">
        <v>454</v>
      </c>
      <c r="B281" s="47" t="s">
        <v>926</v>
      </c>
    </row>
    <row r="282" spans="1:2" ht="11.1" customHeight="1">
      <c r="A282" s="46" t="s">
        <v>455</v>
      </c>
      <c r="B282" s="47" t="s">
        <v>927</v>
      </c>
    </row>
    <row r="283" spans="1:2" ht="11.1" customHeight="1">
      <c r="A283" s="46" t="s">
        <v>456</v>
      </c>
      <c r="B283" s="47" t="s">
        <v>928</v>
      </c>
    </row>
    <row r="284" spans="1:2" ht="11.1" customHeight="1">
      <c r="A284" s="46" t="s">
        <v>457</v>
      </c>
      <c r="B284" s="47" t="s">
        <v>902</v>
      </c>
    </row>
    <row r="285" spans="1:2" ht="11.1" customHeight="1">
      <c r="A285" s="46" t="s">
        <v>458</v>
      </c>
      <c r="B285" s="47" t="s">
        <v>903</v>
      </c>
    </row>
    <row r="286" spans="1:2" ht="11.1" customHeight="1">
      <c r="A286" s="46" t="s">
        <v>459</v>
      </c>
      <c r="B286" s="47" t="s">
        <v>904</v>
      </c>
    </row>
    <row r="287" spans="1:2" ht="11.1" customHeight="1">
      <c r="A287" s="46" t="s">
        <v>460</v>
      </c>
      <c r="B287" s="47" t="s">
        <v>905</v>
      </c>
    </row>
    <row r="288" spans="1:2" ht="11.1" customHeight="1">
      <c r="A288" s="46" t="s">
        <v>461</v>
      </c>
      <c r="B288" s="47" t="s">
        <v>906</v>
      </c>
    </row>
    <row r="289" spans="1:2" ht="11.1" customHeight="1">
      <c r="A289" s="46" t="s">
        <v>462</v>
      </c>
      <c r="B289" s="47" t="s">
        <v>907</v>
      </c>
    </row>
    <row r="290" spans="1:2" ht="11.1" customHeight="1">
      <c r="A290" s="46" t="s">
        <v>463</v>
      </c>
      <c r="B290" s="47" t="s">
        <v>908</v>
      </c>
    </row>
    <row r="291" spans="1:2" ht="11.1" customHeight="1">
      <c r="A291" s="46" t="s">
        <v>464</v>
      </c>
      <c r="B291" s="47" t="s">
        <v>909</v>
      </c>
    </row>
    <row r="292" spans="1:2" ht="11.1" customHeight="1">
      <c r="A292" s="46" t="s">
        <v>465</v>
      </c>
      <c r="B292" s="47" t="s">
        <v>910</v>
      </c>
    </row>
    <row r="293" spans="1:2" ht="11.1" customHeight="1">
      <c r="A293" s="46" t="s">
        <v>466</v>
      </c>
      <c r="B293" s="47" t="s">
        <v>816</v>
      </c>
    </row>
    <row r="294" spans="1:2" ht="11.1" customHeight="1">
      <c r="A294" s="46" t="s">
        <v>467</v>
      </c>
      <c r="B294" s="47" t="s">
        <v>929</v>
      </c>
    </row>
    <row r="295" spans="1:2" ht="11.1" customHeight="1">
      <c r="A295" s="46" t="s">
        <v>468</v>
      </c>
      <c r="B295" s="47" t="s">
        <v>930</v>
      </c>
    </row>
    <row r="296" spans="1:2" ht="11.1" customHeight="1">
      <c r="A296" s="46" t="s">
        <v>469</v>
      </c>
      <c r="B296" s="47" t="s">
        <v>842</v>
      </c>
    </row>
    <row r="297" spans="1:2" ht="11.1" customHeight="1">
      <c r="A297" s="46" t="s">
        <v>470</v>
      </c>
      <c r="B297" s="47" t="s">
        <v>843</v>
      </c>
    </row>
    <row r="298" spans="1:2" ht="11.1" customHeight="1">
      <c r="A298" s="46" t="s">
        <v>471</v>
      </c>
      <c r="B298" s="47" t="s">
        <v>931</v>
      </c>
    </row>
    <row r="299" spans="1:2" ht="11.1" customHeight="1">
      <c r="A299" s="46" t="s">
        <v>472</v>
      </c>
      <c r="B299" s="47" t="s">
        <v>845</v>
      </c>
    </row>
    <row r="300" spans="1:2" ht="11.1" customHeight="1">
      <c r="A300" s="46" t="s">
        <v>473</v>
      </c>
      <c r="B300" s="47" t="s">
        <v>932</v>
      </c>
    </row>
    <row r="301" spans="1:2" ht="5.0999999999999996" customHeight="1">
      <c r="A301" s="46"/>
      <c r="B301" s="47"/>
    </row>
    <row r="302" spans="1:2" s="31" customFormat="1" ht="11.1" customHeight="1">
      <c r="A302" s="44" t="s">
        <v>474</v>
      </c>
      <c r="B302" s="45" t="s">
        <v>933</v>
      </c>
    </row>
    <row r="303" spans="1:2" ht="11.1" customHeight="1">
      <c r="A303" s="46" t="s">
        <v>475</v>
      </c>
      <c r="B303" s="47" t="s">
        <v>71</v>
      </c>
    </row>
    <row r="304" spans="1:2" ht="11.1" customHeight="1">
      <c r="A304" s="46" t="s">
        <v>476</v>
      </c>
      <c r="B304" s="47" t="s">
        <v>902</v>
      </c>
    </row>
    <row r="305" spans="1:2" ht="11.1" customHeight="1">
      <c r="A305" s="46" t="s">
        <v>477</v>
      </c>
      <c r="B305" s="47" t="s">
        <v>903</v>
      </c>
    </row>
    <row r="306" spans="1:2" ht="11.1" customHeight="1">
      <c r="A306" s="46" t="s">
        <v>478</v>
      </c>
      <c r="B306" s="47" t="s">
        <v>904</v>
      </c>
    </row>
    <row r="307" spans="1:2" ht="11.1" customHeight="1">
      <c r="A307" s="46" t="s">
        <v>479</v>
      </c>
      <c r="B307" s="47" t="s">
        <v>905</v>
      </c>
    </row>
    <row r="308" spans="1:2" ht="11.1" customHeight="1">
      <c r="A308" s="46" t="s">
        <v>480</v>
      </c>
      <c r="B308" s="47" t="s">
        <v>906</v>
      </c>
    </row>
    <row r="309" spans="1:2" ht="11.1" customHeight="1">
      <c r="A309" s="46" t="s">
        <v>481</v>
      </c>
      <c r="B309" s="47" t="s">
        <v>907</v>
      </c>
    </row>
    <row r="310" spans="1:2" ht="11.1" customHeight="1">
      <c r="A310" s="46" t="s">
        <v>482</v>
      </c>
      <c r="B310" s="47" t="s">
        <v>908</v>
      </c>
    </row>
    <row r="311" spans="1:2" ht="11.1" customHeight="1">
      <c r="A311" s="46" t="s">
        <v>483</v>
      </c>
      <c r="B311" s="47" t="s">
        <v>934</v>
      </c>
    </row>
    <row r="312" spans="1:2" ht="11.1" customHeight="1">
      <c r="A312" s="46" t="s">
        <v>484</v>
      </c>
      <c r="B312" s="47" t="s">
        <v>935</v>
      </c>
    </row>
    <row r="313" spans="1:2" ht="11.1" customHeight="1">
      <c r="A313" s="46" t="s">
        <v>485</v>
      </c>
      <c r="B313" s="47" t="s">
        <v>936</v>
      </c>
    </row>
    <row r="314" spans="1:2" ht="11.1" customHeight="1">
      <c r="A314" s="46" t="s">
        <v>486</v>
      </c>
      <c r="B314" s="47" t="s">
        <v>937</v>
      </c>
    </row>
    <row r="315" spans="1:2" ht="11.1" customHeight="1">
      <c r="A315" s="46" t="s">
        <v>487</v>
      </c>
      <c r="B315" s="47" t="s">
        <v>938</v>
      </c>
    </row>
    <row r="316" spans="1:2" ht="11.1" customHeight="1">
      <c r="A316" s="46" t="s">
        <v>488</v>
      </c>
      <c r="B316" s="47" t="s">
        <v>939</v>
      </c>
    </row>
    <row r="317" spans="1:2" ht="11.1" customHeight="1">
      <c r="A317" s="46" t="s">
        <v>489</v>
      </c>
      <c r="B317" s="47" t="s">
        <v>940</v>
      </c>
    </row>
    <row r="318" spans="1:2" ht="11.1" customHeight="1">
      <c r="A318" s="46" t="s">
        <v>490</v>
      </c>
      <c r="B318" s="47" t="s">
        <v>941</v>
      </c>
    </row>
    <row r="319" spans="1:2" ht="5.0999999999999996" customHeight="1">
      <c r="A319" s="46"/>
      <c r="B319" s="47"/>
    </row>
    <row r="320" spans="1:2" s="31" customFormat="1" ht="11.1" customHeight="1">
      <c r="A320" s="44" t="s">
        <v>491</v>
      </c>
      <c r="B320" s="45" t="s">
        <v>942</v>
      </c>
    </row>
    <row r="321" spans="1:2" ht="11.1" customHeight="1">
      <c r="A321" s="46" t="s">
        <v>492</v>
      </c>
      <c r="B321" s="47" t="s">
        <v>942</v>
      </c>
    </row>
    <row r="322" spans="1:2" ht="5.0999999999999996" customHeight="1">
      <c r="A322" s="46"/>
      <c r="B322" s="47"/>
    </row>
    <row r="323" spans="1:2" s="31" customFormat="1" ht="11.1" customHeight="1">
      <c r="A323" s="44" t="s">
        <v>493</v>
      </c>
      <c r="B323" s="45" t="s">
        <v>943</v>
      </c>
    </row>
    <row r="324" spans="1:2" ht="11.1" customHeight="1">
      <c r="A324" s="46" t="s">
        <v>494</v>
      </c>
      <c r="B324" s="47" t="s">
        <v>944</v>
      </c>
    </row>
    <row r="325" spans="1:2" ht="11.1" customHeight="1">
      <c r="A325" s="46" t="s">
        <v>495</v>
      </c>
      <c r="B325" s="47" t="s">
        <v>902</v>
      </c>
    </row>
    <row r="326" spans="1:2" ht="11.1" customHeight="1">
      <c r="A326" s="46" t="s">
        <v>496</v>
      </c>
      <c r="B326" s="47" t="s">
        <v>903</v>
      </c>
    </row>
    <row r="327" spans="1:2" ht="11.1" customHeight="1">
      <c r="A327" s="46" t="s">
        <v>497</v>
      </c>
      <c r="B327" s="47" t="s">
        <v>904</v>
      </c>
    </row>
    <row r="328" spans="1:2" ht="11.1" customHeight="1">
      <c r="A328" s="46" t="s">
        <v>498</v>
      </c>
      <c r="B328" s="47" t="s">
        <v>905</v>
      </c>
    </row>
    <row r="329" spans="1:2" ht="11.1" customHeight="1">
      <c r="A329" s="46" t="s">
        <v>499</v>
      </c>
      <c r="B329" s="47" t="s">
        <v>906</v>
      </c>
    </row>
    <row r="330" spans="1:2" ht="11.1" customHeight="1">
      <c r="A330" s="46" t="s">
        <v>500</v>
      </c>
      <c r="B330" s="47" t="s">
        <v>907</v>
      </c>
    </row>
    <row r="331" spans="1:2" ht="11.1" customHeight="1">
      <c r="A331" s="46" t="s">
        <v>501</v>
      </c>
      <c r="B331" s="47" t="s">
        <v>908</v>
      </c>
    </row>
    <row r="332" spans="1:2" ht="11.1" customHeight="1">
      <c r="A332" s="46" t="s">
        <v>502</v>
      </c>
      <c r="B332" s="47" t="s">
        <v>909</v>
      </c>
    </row>
    <row r="333" spans="1:2" ht="11.1" customHeight="1">
      <c r="A333" s="46" t="s">
        <v>503</v>
      </c>
      <c r="B333" s="47" t="s">
        <v>910</v>
      </c>
    </row>
    <row r="334" spans="1:2" ht="11.1" customHeight="1">
      <c r="A334" s="46" t="s">
        <v>504</v>
      </c>
      <c r="B334" s="47" t="s">
        <v>945</v>
      </c>
    </row>
    <row r="335" spans="1:2" ht="11.1" customHeight="1">
      <c r="A335" s="46" t="s">
        <v>505</v>
      </c>
      <c r="B335" s="47" t="s">
        <v>946</v>
      </c>
    </row>
    <row r="336" spans="1:2" ht="21.95" customHeight="1">
      <c r="A336" s="48" t="s">
        <v>506</v>
      </c>
      <c r="B336" s="49" t="s">
        <v>978</v>
      </c>
    </row>
    <row r="337" spans="1:2" ht="21.95" customHeight="1">
      <c r="A337" s="48" t="s">
        <v>507</v>
      </c>
      <c r="B337" s="49" t="s">
        <v>979</v>
      </c>
    </row>
    <row r="338" spans="1:2" s="152" customFormat="1" ht="11.1" customHeight="1">
      <c r="A338" s="155">
        <v>7833</v>
      </c>
      <c r="B338" s="156" t="s">
        <v>969</v>
      </c>
    </row>
    <row r="339" spans="1:2" ht="11.1" customHeight="1">
      <c r="A339" s="46" t="s">
        <v>508</v>
      </c>
      <c r="B339" s="47" t="s">
        <v>947</v>
      </c>
    </row>
    <row r="340" spans="1:2" ht="11.1" customHeight="1">
      <c r="A340" s="46" t="s">
        <v>509</v>
      </c>
      <c r="B340" s="47" t="s">
        <v>860</v>
      </c>
    </row>
    <row r="341" spans="1:2" ht="11.1" customHeight="1">
      <c r="A341" s="46" t="s">
        <v>510</v>
      </c>
      <c r="B341" s="47" t="s">
        <v>861</v>
      </c>
    </row>
    <row r="342" spans="1:2" ht="11.1" customHeight="1">
      <c r="A342" s="46" t="s">
        <v>511</v>
      </c>
      <c r="B342" s="47" t="s">
        <v>862</v>
      </c>
    </row>
    <row r="343" spans="1:2" ht="11.1" customHeight="1">
      <c r="A343" s="46" t="s">
        <v>512</v>
      </c>
      <c r="B343" s="47" t="s">
        <v>863</v>
      </c>
    </row>
    <row r="344" spans="1:2" ht="11.1" customHeight="1">
      <c r="A344" s="46" t="s">
        <v>513</v>
      </c>
      <c r="B344" s="47" t="s">
        <v>864</v>
      </c>
    </row>
    <row r="345" spans="1:2" ht="11.1" customHeight="1">
      <c r="A345" s="46" t="s">
        <v>514</v>
      </c>
      <c r="B345" s="47" t="s">
        <v>865</v>
      </c>
    </row>
    <row r="346" spans="1:2" ht="11.1" customHeight="1">
      <c r="A346" s="46" t="s">
        <v>515</v>
      </c>
      <c r="B346" s="47" t="s">
        <v>866</v>
      </c>
    </row>
    <row r="347" spans="1:2" ht="11.1" customHeight="1">
      <c r="A347" s="46" t="s">
        <v>516</v>
      </c>
      <c r="B347" s="47" t="s">
        <v>948</v>
      </c>
    </row>
    <row r="348" spans="1:2" ht="11.1" customHeight="1">
      <c r="A348" s="46" t="s">
        <v>517</v>
      </c>
      <c r="B348" s="47" t="s">
        <v>949</v>
      </c>
    </row>
    <row r="349" spans="1:2" ht="11.1" customHeight="1">
      <c r="A349" s="46" t="s">
        <v>518</v>
      </c>
      <c r="B349" s="47" t="s">
        <v>950</v>
      </c>
    </row>
    <row r="350" spans="1:2" ht="11.1" customHeight="1">
      <c r="A350" s="46" t="s">
        <v>519</v>
      </c>
      <c r="B350" s="47" t="s">
        <v>902</v>
      </c>
    </row>
    <row r="351" spans="1:2" ht="11.1" customHeight="1">
      <c r="A351" s="46" t="s">
        <v>520</v>
      </c>
      <c r="B351" s="47" t="s">
        <v>903</v>
      </c>
    </row>
    <row r="352" spans="1:2" ht="11.1" customHeight="1">
      <c r="A352" s="46" t="s">
        <v>521</v>
      </c>
      <c r="B352" s="47" t="s">
        <v>904</v>
      </c>
    </row>
    <row r="353" spans="1:2" ht="11.1" customHeight="1">
      <c r="A353" s="46" t="s">
        <v>522</v>
      </c>
      <c r="B353" s="47" t="s">
        <v>905</v>
      </c>
    </row>
    <row r="354" spans="1:2" ht="11.1" customHeight="1">
      <c r="A354" s="46" t="s">
        <v>523</v>
      </c>
      <c r="B354" s="47" t="s">
        <v>906</v>
      </c>
    </row>
    <row r="355" spans="1:2" ht="11.1" customHeight="1">
      <c r="A355" s="46" t="s">
        <v>524</v>
      </c>
      <c r="B355" s="47" t="s">
        <v>907</v>
      </c>
    </row>
    <row r="356" spans="1:2" ht="11.1" customHeight="1">
      <c r="A356" s="46" t="s">
        <v>525</v>
      </c>
      <c r="B356" s="47" t="s">
        <v>908</v>
      </c>
    </row>
    <row r="357" spans="1:2" ht="11.1" customHeight="1">
      <c r="A357" s="46" t="s">
        <v>526</v>
      </c>
      <c r="B357" s="47" t="s">
        <v>934</v>
      </c>
    </row>
    <row r="358" spans="1:2" ht="11.1" customHeight="1">
      <c r="A358" s="46" t="s">
        <v>527</v>
      </c>
      <c r="B358" s="47" t="s">
        <v>935</v>
      </c>
    </row>
    <row r="359" spans="1:2" ht="11.1" customHeight="1">
      <c r="A359" s="46" t="s">
        <v>528</v>
      </c>
      <c r="B359" s="47" t="s">
        <v>936</v>
      </c>
    </row>
    <row r="360" spans="1:2" ht="5.0999999999999996" customHeight="1">
      <c r="A360" s="46"/>
      <c r="B360" s="47"/>
    </row>
    <row r="361" spans="1:2" s="31" customFormat="1" ht="11.1" customHeight="1">
      <c r="A361" s="44" t="s">
        <v>529</v>
      </c>
      <c r="B361" s="45" t="s">
        <v>951</v>
      </c>
    </row>
    <row r="362" spans="1:2" ht="11.1" customHeight="1">
      <c r="A362" s="46" t="s">
        <v>530</v>
      </c>
      <c r="B362" s="47" t="s">
        <v>952</v>
      </c>
    </row>
    <row r="363" spans="1:2" ht="11.1" customHeight="1">
      <c r="A363" s="46" t="s">
        <v>531</v>
      </c>
      <c r="B363" s="47" t="s">
        <v>953</v>
      </c>
    </row>
    <row r="364" spans="1:2" ht="11.1" customHeight="1">
      <c r="A364" s="46" t="s">
        <v>532</v>
      </c>
      <c r="B364" s="47" t="s">
        <v>902</v>
      </c>
    </row>
    <row r="365" spans="1:2" ht="11.1" customHeight="1">
      <c r="A365" s="46" t="s">
        <v>533</v>
      </c>
      <c r="B365" s="47" t="s">
        <v>903</v>
      </c>
    </row>
    <row r="366" spans="1:2" ht="11.1" customHeight="1">
      <c r="A366" s="46" t="s">
        <v>534</v>
      </c>
      <c r="B366" s="47" t="s">
        <v>904</v>
      </c>
    </row>
    <row r="367" spans="1:2" ht="11.1" customHeight="1">
      <c r="A367" s="46" t="s">
        <v>535</v>
      </c>
      <c r="B367" s="47" t="s">
        <v>905</v>
      </c>
    </row>
    <row r="368" spans="1:2" ht="11.1" customHeight="1">
      <c r="A368" s="46" t="s">
        <v>536</v>
      </c>
      <c r="B368" s="47" t="s">
        <v>906</v>
      </c>
    </row>
    <row r="369" spans="1:2" ht="11.1" customHeight="1">
      <c r="A369" s="46" t="s">
        <v>537</v>
      </c>
      <c r="B369" s="47" t="s">
        <v>907</v>
      </c>
    </row>
    <row r="370" spans="1:2" ht="11.1" customHeight="1">
      <c r="A370" s="46" t="s">
        <v>538</v>
      </c>
      <c r="B370" s="47" t="s">
        <v>908</v>
      </c>
    </row>
    <row r="371" spans="1:2" ht="11.1" customHeight="1">
      <c r="A371" s="46" t="s">
        <v>539</v>
      </c>
      <c r="B371" s="47" t="s">
        <v>934</v>
      </c>
    </row>
    <row r="372" spans="1:2" ht="11.1" customHeight="1">
      <c r="A372" s="46" t="s">
        <v>540</v>
      </c>
      <c r="B372" s="47" t="s">
        <v>935</v>
      </c>
    </row>
    <row r="373" spans="1:2" ht="11.1" customHeight="1">
      <c r="A373" s="46" t="s">
        <v>541</v>
      </c>
      <c r="B373" s="47" t="s">
        <v>936</v>
      </c>
    </row>
    <row r="374" spans="1:2" ht="11.1" customHeight="1">
      <c r="A374" s="46" t="s">
        <v>542</v>
      </c>
      <c r="B374" s="47" t="s">
        <v>954</v>
      </c>
    </row>
    <row r="375" spans="1:2" ht="11.1" customHeight="1">
      <c r="A375" s="46" t="s">
        <v>543</v>
      </c>
      <c r="B375" s="47" t="s">
        <v>955</v>
      </c>
    </row>
    <row r="376" spans="1:2" ht="11.1" customHeight="1">
      <c r="A376" s="46" t="s">
        <v>544</v>
      </c>
      <c r="B376" s="47" t="s">
        <v>902</v>
      </c>
    </row>
    <row r="377" spans="1:2" ht="11.1" customHeight="1">
      <c r="A377" s="46" t="s">
        <v>545</v>
      </c>
      <c r="B377" s="47" t="s">
        <v>903</v>
      </c>
    </row>
    <row r="378" spans="1:2" ht="11.1" customHeight="1">
      <c r="A378" s="46" t="s">
        <v>546</v>
      </c>
      <c r="B378" s="47" t="s">
        <v>904</v>
      </c>
    </row>
    <row r="379" spans="1:2" ht="11.1" customHeight="1">
      <c r="A379" s="46" t="s">
        <v>547</v>
      </c>
      <c r="B379" s="47" t="s">
        <v>905</v>
      </c>
    </row>
    <row r="380" spans="1:2" ht="11.1" customHeight="1">
      <c r="A380" s="46" t="s">
        <v>548</v>
      </c>
      <c r="B380" s="47" t="s">
        <v>906</v>
      </c>
    </row>
    <row r="381" spans="1:2" ht="11.1" customHeight="1">
      <c r="A381" s="46" t="s">
        <v>549</v>
      </c>
      <c r="B381" s="47" t="s">
        <v>907</v>
      </c>
    </row>
    <row r="382" spans="1:2" ht="11.1" customHeight="1">
      <c r="A382" s="46" t="s">
        <v>550</v>
      </c>
      <c r="B382" s="47" t="s">
        <v>908</v>
      </c>
    </row>
    <row r="383" spans="1:2" ht="11.1" customHeight="1">
      <c r="A383" s="46" t="s">
        <v>551</v>
      </c>
      <c r="B383" s="47" t="s">
        <v>934</v>
      </c>
    </row>
    <row r="384" spans="1:2" ht="11.1" customHeight="1">
      <c r="A384" s="46" t="s">
        <v>552</v>
      </c>
      <c r="B384" s="47" t="s">
        <v>935</v>
      </c>
    </row>
    <row r="385" spans="1:2" ht="11.1" customHeight="1">
      <c r="A385" s="46" t="s">
        <v>553</v>
      </c>
      <c r="B385" s="47" t="s">
        <v>936</v>
      </c>
    </row>
    <row r="386" spans="1:2">
      <c r="A386" s="50"/>
      <c r="B386" s="50"/>
    </row>
    <row r="387" spans="1:2">
      <c r="A387" s="50"/>
      <c r="B387" s="50"/>
    </row>
    <row r="388" spans="1:2">
      <c r="A388" s="50"/>
      <c r="B388" s="50"/>
    </row>
    <row r="389" spans="1:2">
      <c r="A389" s="50"/>
      <c r="B389" s="50"/>
    </row>
    <row r="390" spans="1:2">
      <c r="A390" s="50"/>
      <c r="B390" s="50"/>
    </row>
    <row r="391" spans="1:2">
      <c r="A391" s="50"/>
      <c r="B391" s="50"/>
    </row>
    <row r="392" spans="1:2">
      <c r="A392" s="50"/>
      <c r="B392" s="50"/>
    </row>
    <row r="393" spans="1:2">
      <c r="A393" s="50"/>
      <c r="B393" s="50"/>
    </row>
    <row r="394" spans="1:2">
      <c r="A394" s="50"/>
      <c r="B394" s="50"/>
    </row>
    <row r="395" spans="1:2">
      <c r="A395" s="50"/>
      <c r="B395" s="50"/>
    </row>
    <row r="396" spans="1:2">
      <c r="A396" s="50"/>
      <c r="B396" s="50"/>
    </row>
    <row r="397" spans="1:2">
      <c r="A397" s="50"/>
      <c r="B397" s="50"/>
    </row>
    <row r="398" spans="1:2">
      <c r="A398" s="50"/>
      <c r="B398" s="50"/>
    </row>
    <row r="399" spans="1:2">
      <c r="A399" s="51"/>
      <c r="B399" s="51"/>
    </row>
    <row r="400" spans="1:2">
      <c r="A400" s="51"/>
      <c r="B400" s="51"/>
    </row>
    <row r="401" spans="1:2">
      <c r="A401" s="50"/>
      <c r="B401" s="50"/>
    </row>
    <row r="402" spans="1:2">
      <c r="A402" s="51"/>
      <c r="B402" s="51"/>
    </row>
    <row r="452" ht="11.45" customHeight="1"/>
    <row r="453" ht="11.45" customHeight="1"/>
    <row r="454" ht="11.45" customHeight="1"/>
    <row r="455" ht="11.45" customHeight="1"/>
    <row r="456" ht="11.45" customHeight="1"/>
    <row r="457" ht="11.45" customHeight="1"/>
    <row r="458" ht="11.45" customHeight="1"/>
    <row r="459" ht="11.45" customHeight="1"/>
    <row r="460" ht="11.45" customHeight="1"/>
    <row r="461" ht="11.45" customHeight="1"/>
    <row r="462" ht="11.45" customHeight="1"/>
    <row r="463" ht="11.45" customHeight="1"/>
    <row r="464" ht="11.45" customHeight="1"/>
    <row r="465" ht="11.45" customHeight="1"/>
    <row r="466" ht="11.45" customHeight="1"/>
    <row r="467" ht="11.45" customHeight="1"/>
    <row r="468" ht="11.45" customHeight="1"/>
    <row r="469" ht="11.45" customHeight="1"/>
    <row r="470" ht="11.45" customHeight="1"/>
    <row r="471" ht="11.45" customHeight="1"/>
    <row r="472" ht="11.45" customHeight="1"/>
    <row r="473" ht="11.45" customHeight="1"/>
    <row r="474" ht="11.45" customHeight="1"/>
    <row r="475" ht="11.45" customHeight="1"/>
    <row r="476" ht="11.45" customHeight="1"/>
    <row r="477" ht="11.45" customHeight="1"/>
    <row r="478" ht="11.45" customHeight="1"/>
    <row r="479" ht="11.45" customHeight="1"/>
    <row r="480" ht="11.45" customHeight="1"/>
    <row r="481" ht="11.45" customHeight="1"/>
    <row r="482" ht="11.45" customHeight="1"/>
    <row r="483" ht="11.45" customHeight="1"/>
    <row r="484" ht="11.45" customHeight="1"/>
    <row r="485" ht="11.45" customHeight="1"/>
    <row r="486" ht="11.45" customHeight="1"/>
    <row r="487" ht="11.45" customHeight="1"/>
    <row r="488" ht="11.45" customHeight="1"/>
    <row r="489" ht="11.45" customHeight="1"/>
    <row r="490" ht="11.45" customHeight="1"/>
    <row r="491" ht="11.45" customHeight="1"/>
    <row r="492" ht="11.45" customHeight="1"/>
    <row r="493" ht="11.45" customHeight="1"/>
    <row r="494" ht="11.45" customHeight="1"/>
    <row r="495" ht="11.45" customHeight="1"/>
    <row r="496" ht="11.45" customHeight="1"/>
    <row r="497" ht="11.45" customHeight="1"/>
    <row r="498" ht="11.45" customHeight="1"/>
    <row r="499" ht="11.45" customHeight="1"/>
    <row r="500" ht="11.45" customHeight="1"/>
    <row r="501" ht="11.45" customHeight="1"/>
    <row r="502" ht="11.45" customHeight="1"/>
    <row r="503" ht="11.45" customHeight="1"/>
    <row r="504" ht="11.45" customHeight="1"/>
    <row r="505" ht="11.45" customHeight="1"/>
    <row r="506" ht="11.45" customHeight="1"/>
    <row r="507" ht="11.45" customHeight="1"/>
  </sheetData>
  <mergeCells count="2">
    <mergeCell ref="A2:A3"/>
    <mergeCell ref="B2:B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dimension ref="A1:C52"/>
  <sheetViews>
    <sheetView zoomScale="140" zoomScaleNormal="140" zoomScalePageLayoutView="140" workbookViewId="0">
      <selection sqref="A1:C1"/>
    </sheetView>
  </sheetViews>
  <sheetFormatPr baseColWidth="10" defaultColWidth="11.42578125" defaultRowHeight="11.1" customHeight="1"/>
  <cols>
    <col min="1" max="1" width="4.5703125" style="62" customWidth="1"/>
    <col min="2" max="2" width="47.7109375" style="63" customWidth="1"/>
    <col min="3" max="3" width="39.7109375" style="15" customWidth="1"/>
    <col min="4" max="16384" width="11.42578125" style="12"/>
  </cols>
  <sheetData>
    <row r="1" spans="1:3" s="40" customFormat="1" ht="39.950000000000003" customHeight="1">
      <c r="A1" s="212" t="s">
        <v>633</v>
      </c>
      <c r="B1" s="212"/>
      <c r="C1" s="212"/>
    </row>
    <row r="2" spans="1:3" ht="11.1" customHeight="1">
      <c r="A2" s="213" t="s">
        <v>554</v>
      </c>
      <c r="B2" s="215" t="s">
        <v>115</v>
      </c>
      <c r="C2" s="217" t="s">
        <v>555</v>
      </c>
    </row>
    <row r="3" spans="1:3" ht="12">
      <c r="A3" s="214"/>
      <c r="B3" s="216"/>
      <c r="C3" s="218"/>
    </row>
    <row r="4" spans="1:3" ht="12" customHeight="1">
      <c r="A4" s="54"/>
      <c r="B4" s="55"/>
      <c r="C4" s="56"/>
    </row>
    <row r="5" spans="1:3" ht="36" customHeight="1">
      <c r="A5" s="57">
        <v>1</v>
      </c>
      <c r="B5" s="58" t="s">
        <v>69</v>
      </c>
      <c r="C5" s="56" t="s">
        <v>556</v>
      </c>
    </row>
    <row r="6" spans="1:3" ht="24" customHeight="1">
      <c r="A6" s="57">
        <v>2</v>
      </c>
      <c r="B6" s="58" t="s">
        <v>70</v>
      </c>
      <c r="C6" s="56" t="s">
        <v>557</v>
      </c>
    </row>
    <row r="7" spans="1:3" ht="24" customHeight="1">
      <c r="A7" s="57">
        <v>3</v>
      </c>
      <c r="B7" s="58" t="s">
        <v>626</v>
      </c>
      <c r="C7" s="56" t="s">
        <v>558</v>
      </c>
    </row>
    <row r="8" spans="1:3" ht="12" customHeight="1">
      <c r="A8" s="57">
        <v>4</v>
      </c>
      <c r="B8" s="58" t="s">
        <v>71</v>
      </c>
      <c r="C8" s="56" t="s">
        <v>559</v>
      </c>
    </row>
    <row r="9" spans="1:3" ht="36" customHeight="1">
      <c r="A9" s="57">
        <v>5</v>
      </c>
      <c r="B9" s="58" t="s">
        <v>72</v>
      </c>
      <c r="C9" s="56" t="s">
        <v>560</v>
      </c>
    </row>
    <row r="10" spans="1:3" ht="12" customHeight="1">
      <c r="A10" s="57">
        <v>6</v>
      </c>
      <c r="B10" s="58" t="s">
        <v>73</v>
      </c>
      <c r="C10" s="56" t="s">
        <v>561</v>
      </c>
    </row>
    <row r="11" spans="1:3" ht="11.1" customHeight="1">
      <c r="A11" s="57" t="s">
        <v>562</v>
      </c>
      <c r="B11" s="58"/>
      <c r="C11" s="56"/>
    </row>
    <row r="12" spans="1:3" ht="12" customHeight="1">
      <c r="A12" s="59">
        <v>7</v>
      </c>
      <c r="B12" s="60" t="s">
        <v>74</v>
      </c>
      <c r="C12" s="61" t="s">
        <v>563</v>
      </c>
    </row>
    <row r="13" spans="1:3" ht="11.1" customHeight="1">
      <c r="A13" s="57" t="s">
        <v>562</v>
      </c>
      <c r="B13" s="58"/>
      <c r="C13" s="56"/>
    </row>
    <row r="14" spans="1:3" ht="12" customHeight="1">
      <c r="A14" s="57">
        <v>8</v>
      </c>
      <c r="B14" s="58" t="s">
        <v>564</v>
      </c>
      <c r="C14" s="56" t="s">
        <v>970</v>
      </c>
    </row>
    <row r="15" spans="1:3" ht="12" customHeight="1">
      <c r="A15" s="57">
        <v>9</v>
      </c>
      <c r="B15" s="58" t="s">
        <v>565</v>
      </c>
      <c r="C15" s="56">
        <v>7851</v>
      </c>
    </row>
    <row r="16" spans="1:3" ht="12" customHeight="1">
      <c r="A16" s="57">
        <v>10</v>
      </c>
      <c r="B16" s="58" t="s">
        <v>77</v>
      </c>
      <c r="C16" s="56" t="s">
        <v>566</v>
      </c>
    </row>
    <row r="17" spans="1:3" ht="12" customHeight="1">
      <c r="A17" s="57">
        <v>11</v>
      </c>
      <c r="B17" s="58" t="s">
        <v>78</v>
      </c>
      <c r="C17" s="56" t="s">
        <v>567</v>
      </c>
    </row>
    <row r="18" spans="1:3" ht="12" customHeight="1">
      <c r="A18" s="57">
        <v>12</v>
      </c>
      <c r="B18" s="58" t="s">
        <v>73</v>
      </c>
      <c r="C18" s="56" t="s">
        <v>568</v>
      </c>
    </row>
    <row r="19" spans="1:3" ht="11.1" customHeight="1">
      <c r="A19" s="57" t="s">
        <v>562</v>
      </c>
      <c r="B19" s="58"/>
      <c r="C19" s="56"/>
    </row>
    <row r="20" spans="1:3" ht="12" customHeight="1">
      <c r="A20" s="59">
        <v>13</v>
      </c>
      <c r="B20" s="60" t="s">
        <v>79</v>
      </c>
      <c r="C20" s="61" t="s">
        <v>569</v>
      </c>
    </row>
    <row r="21" spans="1:3" ht="11.1" customHeight="1">
      <c r="A21" s="57" t="s">
        <v>562</v>
      </c>
      <c r="B21" s="58"/>
      <c r="C21" s="56"/>
    </row>
    <row r="22" spans="1:3" ht="12" customHeight="1">
      <c r="A22" s="59">
        <v>14</v>
      </c>
      <c r="B22" s="60" t="s">
        <v>80</v>
      </c>
      <c r="C22" s="61" t="s">
        <v>570</v>
      </c>
    </row>
    <row r="23" spans="1:3" ht="11.1" customHeight="1">
      <c r="A23" s="57" t="s">
        <v>562</v>
      </c>
      <c r="B23" s="58"/>
      <c r="C23" s="56"/>
    </row>
    <row r="24" spans="1:3" ht="24" customHeight="1">
      <c r="A24" s="57">
        <v>15</v>
      </c>
      <c r="B24" s="58" t="s">
        <v>81</v>
      </c>
      <c r="C24" s="56" t="s">
        <v>571</v>
      </c>
    </row>
    <row r="25" spans="1:3" ht="12" customHeight="1">
      <c r="A25" s="57">
        <v>16</v>
      </c>
      <c r="B25" s="58" t="s">
        <v>82</v>
      </c>
      <c r="C25" s="56">
        <v>6021</v>
      </c>
    </row>
    <row r="26" spans="1:3" ht="12" customHeight="1">
      <c r="A26" s="57">
        <v>17</v>
      </c>
      <c r="B26" s="58" t="s">
        <v>956</v>
      </c>
      <c r="C26" s="56" t="s">
        <v>572</v>
      </c>
    </row>
    <row r="27" spans="1:3" ht="12" customHeight="1">
      <c r="A27" s="57">
        <v>18</v>
      </c>
      <c r="B27" s="58" t="s">
        <v>957</v>
      </c>
      <c r="C27" s="56" t="s">
        <v>573</v>
      </c>
    </row>
    <row r="28" spans="1:3" ht="12" customHeight="1">
      <c r="A28" s="57">
        <v>19</v>
      </c>
      <c r="B28" s="58" t="s">
        <v>26</v>
      </c>
      <c r="C28" s="56">
        <v>6111</v>
      </c>
    </row>
    <row r="29" spans="1:3" ht="12" customHeight="1">
      <c r="A29" s="57">
        <v>20</v>
      </c>
      <c r="B29" s="58" t="s">
        <v>574</v>
      </c>
      <c r="C29" s="56" t="s">
        <v>575</v>
      </c>
    </row>
    <row r="30" spans="1:3" ht="12" customHeight="1">
      <c r="A30" s="57">
        <v>21</v>
      </c>
      <c r="B30" s="58" t="s">
        <v>576</v>
      </c>
      <c r="C30" s="56">
        <v>6141</v>
      </c>
    </row>
    <row r="31" spans="1:3" ht="12" customHeight="1">
      <c r="A31" s="57">
        <v>22</v>
      </c>
      <c r="B31" s="58" t="s">
        <v>577</v>
      </c>
      <c r="C31" s="56" t="s">
        <v>578</v>
      </c>
    </row>
    <row r="32" spans="1:3" ht="12" customHeight="1">
      <c r="A32" s="57">
        <v>23</v>
      </c>
      <c r="B32" s="58" t="s">
        <v>86</v>
      </c>
      <c r="C32" s="56" t="s">
        <v>579</v>
      </c>
    </row>
    <row r="33" spans="1:3" ht="48" customHeight="1">
      <c r="A33" s="57">
        <v>24</v>
      </c>
      <c r="B33" s="58" t="s">
        <v>87</v>
      </c>
      <c r="C33" s="56" t="s">
        <v>958</v>
      </c>
    </row>
    <row r="34" spans="1:3" ht="12" customHeight="1">
      <c r="A34" s="57">
        <v>25</v>
      </c>
      <c r="B34" s="58" t="s">
        <v>73</v>
      </c>
      <c r="C34" s="56" t="s">
        <v>561</v>
      </c>
    </row>
    <row r="35" spans="1:3" ht="11.1" customHeight="1">
      <c r="A35" s="57" t="s">
        <v>562</v>
      </c>
      <c r="B35" s="58"/>
      <c r="C35" s="56"/>
    </row>
    <row r="36" spans="1:3" ht="12" customHeight="1">
      <c r="A36" s="59">
        <v>26</v>
      </c>
      <c r="B36" s="60" t="s">
        <v>88</v>
      </c>
      <c r="C36" s="61" t="s">
        <v>580</v>
      </c>
    </row>
    <row r="37" spans="1:3" ht="11.1" customHeight="1">
      <c r="A37" s="57" t="s">
        <v>562</v>
      </c>
      <c r="B37" s="58"/>
      <c r="C37" s="56"/>
    </row>
    <row r="38" spans="1:3" ht="12" customHeight="1">
      <c r="A38" s="57">
        <v>27</v>
      </c>
      <c r="B38" s="58" t="s">
        <v>89</v>
      </c>
      <c r="C38" s="56">
        <v>6811</v>
      </c>
    </row>
    <row r="39" spans="1:3" ht="12" customHeight="1">
      <c r="A39" s="57">
        <v>28</v>
      </c>
      <c r="B39" s="58" t="s">
        <v>90</v>
      </c>
      <c r="C39" s="56" t="s">
        <v>581</v>
      </c>
    </row>
    <row r="40" spans="1:3" ht="24" customHeight="1">
      <c r="A40" s="57">
        <v>29</v>
      </c>
      <c r="B40" s="58" t="s">
        <v>91</v>
      </c>
      <c r="C40" s="56" t="s">
        <v>971</v>
      </c>
    </row>
    <row r="41" spans="1:3" ht="12" customHeight="1">
      <c r="A41" s="57">
        <v>30</v>
      </c>
      <c r="B41" s="58" t="s">
        <v>73</v>
      </c>
      <c r="C41" s="56" t="s">
        <v>568</v>
      </c>
    </row>
    <row r="42" spans="1:3" ht="11.1" customHeight="1">
      <c r="A42" s="57" t="s">
        <v>562</v>
      </c>
      <c r="B42" s="58"/>
      <c r="C42" s="56"/>
    </row>
    <row r="43" spans="1:3" ht="12" customHeight="1">
      <c r="A43" s="59">
        <v>31</v>
      </c>
      <c r="B43" s="60" t="s">
        <v>92</v>
      </c>
      <c r="C43" s="61" t="s">
        <v>582</v>
      </c>
    </row>
    <row r="44" spans="1:3" ht="11.1" customHeight="1">
      <c r="A44" s="59" t="s">
        <v>562</v>
      </c>
      <c r="B44" s="60"/>
      <c r="C44" s="61"/>
    </row>
    <row r="45" spans="1:3" ht="12" customHeight="1">
      <c r="A45" s="59">
        <v>32</v>
      </c>
      <c r="B45" s="60" t="s">
        <v>93</v>
      </c>
      <c r="C45" s="61" t="s">
        <v>583</v>
      </c>
    </row>
    <row r="46" spans="1:3" ht="11.1" customHeight="1">
      <c r="A46" s="59" t="s">
        <v>562</v>
      </c>
      <c r="B46" s="60"/>
      <c r="C46" s="61"/>
    </row>
    <row r="47" spans="1:3" ht="12" customHeight="1">
      <c r="A47" s="59">
        <v>33</v>
      </c>
      <c r="B47" s="60" t="s">
        <v>94</v>
      </c>
      <c r="C47" s="61" t="s">
        <v>584</v>
      </c>
    </row>
    <row r="48" spans="1:3" ht="11.1" customHeight="1">
      <c r="A48" s="59" t="s">
        <v>562</v>
      </c>
      <c r="B48" s="60"/>
      <c r="C48" s="61"/>
    </row>
    <row r="49" spans="1:3" ht="12" customHeight="1">
      <c r="A49" s="59">
        <v>34</v>
      </c>
      <c r="B49" s="60" t="s">
        <v>585</v>
      </c>
      <c r="C49" s="61" t="s">
        <v>586</v>
      </c>
    </row>
    <row r="50" spans="1:3" ht="11.1" customHeight="1">
      <c r="A50" s="57" t="s">
        <v>562</v>
      </c>
      <c r="B50" s="58"/>
      <c r="C50" s="56"/>
    </row>
    <row r="51" spans="1:3" ht="12" customHeight="1">
      <c r="A51" s="57">
        <v>35</v>
      </c>
      <c r="B51" s="58" t="s">
        <v>96</v>
      </c>
      <c r="C51" s="56" t="s">
        <v>587</v>
      </c>
    </row>
    <row r="52" spans="1:3" ht="12" customHeight="1">
      <c r="A52" s="57">
        <v>36</v>
      </c>
      <c r="B52" s="58" t="s">
        <v>97</v>
      </c>
      <c r="C52" s="56" t="s">
        <v>588</v>
      </c>
    </row>
  </sheetData>
  <mergeCells count="4">
    <mergeCell ref="A1:C1"/>
    <mergeCell ref="A2:A3"/>
    <mergeCell ref="B2:B3"/>
    <mergeCell ref="C2:C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dimension ref="A1:G55"/>
  <sheetViews>
    <sheetView zoomScale="140" zoomScaleNormal="140" workbookViewId="0">
      <pane xSplit="2" ySplit="18" topLeftCell="C19" activePane="bottomRight" state="frozen"/>
      <selection sqref="A1:B1"/>
      <selection pane="topRight" sqref="A1:B1"/>
      <selection pane="bottomLeft" sqref="A1:B1"/>
      <selection pane="bottomRight" activeCell="C19" sqref="C19"/>
    </sheetView>
  </sheetViews>
  <sheetFormatPr baseColWidth="10" defaultColWidth="11.42578125" defaultRowHeight="11.25"/>
  <cols>
    <col min="1" max="1" width="3.5703125" style="83" customWidth="1"/>
    <col min="2" max="2" width="40.5703125" style="77" customWidth="1"/>
    <col min="3" max="6" width="11.7109375" style="77" customWidth="1"/>
    <col min="7" max="16384" width="11.42578125" style="77"/>
  </cols>
  <sheetData>
    <row r="1" spans="1:7" s="71" customFormat="1" ht="35.1" customHeight="1">
      <c r="A1" s="221" t="s">
        <v>29</v>
      </c>
      <c r="B1" s="222"/>
      <c r="C1" s="219" t="str">
        <f>"Auszahlungen und Einzahlungen der Gemeinden
und Gemeindeverbände "&amp;Deckblatt!A7 - 1&amp;" und "&amp;Deckblatt!A7&amp;" 
nach Arten"</f>
        <v>Auszahlungen und Einzahlungen der Gemeinden
und Gemeindeverbände 2023 und 2024 
nach Arten</v>
      </c>
      <c r="D1" s="219"/>
      <c r="E1" s="219"/>
      <c r="F1" s="220"/>
    </row>
    <row r="2" spans="1:7" s="71" customFormat="1" ht="15" customHeight="1">
      <c r="A2" s="221"/>
      <c r="B2" s="222"/>
      <c r="C2" s="219"/>
      <c r="D2" s="219"/>
      <c r="E2" s="219"/>
      <c r="F2" s="220"/>
    </row>
    <row r="3" spans="1:7" s="71" customFormat="1" ht="15" customHeight="1">
      <c r="A3" s="221"/>
      <c r="B3" s="222"/>
      <c r="C3" s="219"/>
      <c r="D3" s="219"/>
      <c r="E3" s="219"/>
      <c r="F3" s="220"/>
    </row>
    <row r="4" spans="1:7" s="72" customFormat="1" ht="11.45" customHeight="1">
      <c r="A4" s="223" t="s">
        <v>27</v>
      </c>
      <c r="B4" s="224" t="s">
        <v>115</v>
      </c>
      <c r="C4" s="225">
        <f>Deckblatt!A7-1</f>
        <v>2023</v>
      </c>
      <c r="D4" s="225"/>
      <c r="E4" s="225">
        <f>Deckblatt!A7</f>
        <v>2024</v>
      </c>
      <c r="F4" s="226"/>
    </row>
    <row r="5" spans="1:7" s="72" customFormat="1" ht="11.45" customHeight="1">
      <c r="A5" s="223"/>
      <c r="B5" s="224"/>
      <c r="C5" s="225"/>
      <c r="D5" s="225"/>
      <c r="E5" s="225"/>
      <c r="F5" s="226"/>
    </row>
    <row r="6" spans="1:7" s="72" customFormat="1" ht="11.45" customHeight="1">
      <c r="A6" s="223"/>
      <c r="B6" s="224"/>
      <c r="C6" s="225"/>
      <c r="D6" s="225"/>
      <c r="E6" s="225"/>
      <c r="F6" s="226"/>
    </row>
    <row r="7" spans="1:7" s="72" customFormat="1" ht="11.45" customHeight="1">
      <c r="A7" s="223"/>
      <c r="B7" s="224"/>
      <c r="C7" s="225"/>
      <c r="D7" s="225"/>
      <c r="E7" s="225"/>
      <c r="F7" s="226"/>
      <c r="G7" s="73"/>
    </row>
    <row r="8" spans="1:7" s="72" customFormat="1" ht="11.45" customHeight="1">
      <c r="A8" s="223"/>
      <c r="B8" s="224"/>
      <c r="C8" s="225"/>
      <c r="D8" s="225"/>
      <c r="E8" s="225"/>
      <c r="F8" s="226"/>
    </row>
    <row r="9" spans="1:7" s="74" customFormat="1" ht="11.45" customHeight="1">
      <c r="A9" s="223"/>
      <c r="B9" s="224"/>
      <c r="C9" s="225"/>
      <c r="D9" s="225"/>
      <c r="E9" s="225"/>
      <c r="F9" s="226"/>
    </row>
    <row r="10" spans="1:7" s="74" customFormat="1" ht="11.45" customHeight="1">
      <c r="A10" s="223"/>
      <c r="B10" s="224"/>
      <c r="C10" s="228" t="s">
        <v>961</v>
      </c>
      <c r="D10" s="228" t="s">
        <v>28</v>
      </c>
      <c r="E10" s="228" t="s">
        <v>961</v>
      </c>
      <c r="F10" s="227" t="s">
        <v>28</v>
      </c>
    </row>
    <row r="11" spans="1:7" s="74" customFormat="1" ht="11.45" customHeight="1">
      <c r="A11" s="223"/>
      <c r="B11" s="224"/>
      <c r="C11" s="228"/>
      <c r="D11" s="228"/>
      <c r="E11" s="228"/>
      <c r="F11" s="227"/>
    </row>
    <row r="12" spans="1:7" s="74" customFormat="1" ht="11.45" customHeight="1">
      <c r="A12" s="223"/>
      <c r="B12" s="224"/>
      <c r="C12" s="228"/>
      <c r="D12" s="228"/>
      <c r="E12" s="228"/>
      <c r="F12" s="227"/>
    </row>
    <row r="13" spans="1:7" s="74" customFormat="1" ht="11.45" customHeight="1">
      <c r="A13" s="223"/>
      <c r="B13" s="224"/>
      <c r="C13" s="228"/>
      <c r="D13" s="228"/>
      <c r="E13" s="228"/>
      <c r="F13" s="227"/>
    </row>
    <row r="14" spans="1:7" s="74" customFormat="1" ht="11.45" customHeight="1">
      <c r="A14" s="223"/>
      <c r="B14" s="224"/>
      <c r="C14" s="228"/>
      <c r="D14" s="228"/>
      <c r="E14" s="228"/>
      <c r="F14" s="227"/>
    </row>
    <row r="15" spans="1:7" s="74" customFormat="1" ht="11.45" customHeight="1">
      <c r="A15" s="223"/>
      <c r="B15" s="224"/>
      <c r="C15" s="228"/>
      <c r="D15" s="228"/>
      <c r="E15" s="228"/>
      <c r="F15" s="227"/>
    </row>
    <row r="16" spans="1:7" s="74" customFormat="1" ht="11.45" customHeight="1">
      <c r="A16" s="223"/>
      <c r="B16" s="224"/>
      <c r="C16" s="228"/>
      <c r="D16" s="228"/>
      <c r="E16" s="228"/>
      <c r="F16" s="227"/>
    </row>
    <row r="17" spans="1:6" s="74" customFormat="1" ht="11.45" customHeight="1">
      <c r="A17" s="223"/>
      <c r="B17" s="224"/>
      <c r="C17" s="228"/>
      <c r="D17" s="228"/>
      <c r="E17" s="228"/>
      <c r="F17" s="227"/>
    </row>
    <row r="18" spans="1:6" s="68" customFormat="1" ht="11.45" customHeight="1">
      <c r="A18" s="64">
        <v>1</v>
      </c>
      <c r="B18" s="65">
        <v>2</v>
      </c>
      <c r="C18" s="66">
        <v>3</v>
      </c>
      <c r="D18" s="66">
        <v>4</v>
      </c>
      <c r="E18" s="66">
        <v>5</v>
      </c>
      <c r="F18" s="67">
        <v>6</v>
      </c>
    </row>
    <row r="19" spans="1:6" ht="11.45" customHeight="1">
      <c r="A19" s="82"/>
      <c r="B19" s="76"/>
      <c r="C19" s="157" t="s">
        <v>30</v>
      </c>
      <c r="D19" s="158"/>
      <c r="E19" s="157"/>
      <c r="F19" s="158"/>
    </row>
    <row r="20" spans="1:6" ht="10.5" customHeight="1">
      <c r="A20" s="69">
        <f>IF(B20&lt;&gt;"",COUNTA($B$20:B20),"")</f>
        <v>1</v>
      </c>
      <c r="B20" s="78" t="s">
        <v>69</v>
      </c>
      <c r="C20" s="157">
        <v>1358147</v>
      </c>
      <c r="D20" s="158">
        <v>833.89</v>
      </c>
      <c r="E20" s="157">
        <v>1469042</v>
      </c>
      <c r="F20" s="158">
        <v>932.39</v>
      </c>
    </row>
    <row r="21" spans="1:6" ht="10.5" customHeight="1">
      <c r="A21" s="69">
        <f>IF(B21&lt;&gt;"",COUNTA($B$20:B21),"")</f>
        <v>2</v>
      </c>
      <c r="B21" s="78" t="s">
        <v>70</v>
      </c>
      <c r="C21" s="157">
        <v>911341</v>
      </c>
      <c r="D21" s="158">
        <v>559.55999999999995</v>
      </c>
      <c r="E21" s="157">
        <v>1004298</v>
      </c>
      <c r="F21" s="158">
        <v>637.41999999999996</v>
      </c>
    </row>
    <row r="22" spans="1:6" ht="21.6" customHeight="1">
      <c r="A22" s="69">
        <f>IF(B22&lt;&gt;"",COUNTA($B$20:B22),"")</f>
        <v>3</v>
      </c>
      <c r="B22" s="79" t="s">
        <v>626</v>
      </c>
      <c r="C22" s="157">
        <v>1658814</v>
      </c>
      <c r="D22" s="158">
        <v>1018.5</v>
      </c>
      <c r="E22" s="157">
        <v>1872060</v>
      </c>
      <c r="F22" s="158">
        <v>1188.18</v>
      </c>
    </row>
    <row r="23" spans="1:6" ht="10.5" customHeight="1">
      <c r="A23" s="69">
        <f>IF(B23&lt;&gt;"",COUNTA($B$20:B23),"")</f>
        <v>4</v>
      </c>
      <c r="B23" s="78" t="s">
        <v>71</v>
      </c>
      <c r="C23" s="157">
        <v>25582</v>
      </c>
      <c r="D23" s="158">
        <v>15.71</v>
      </c>
      <c r="E23" s="157">
        <v>36440</v>
      </c>
      <c r="F23" s="158">
        <v>23.13</v>
      </c>
    </row>
    <row r="24" spans="1:6" ht="10.5" customHeight="1">
      <c r="A24" s="69">
        <f>IF(B24&lt;&gt;"",COUNTA($B$20:B24),"")</f>
        <v>5</v>
      </c>
      <c r="B24" s="78" t="s">
        <v>72</v>
      </c>
      <c r="C24" s="157">
        <v>3018792</v>
      </c>
      <c r="D24" s="158">
        <v>1853.52</v>
      </c>
      <c r="E24" s="157">
        <v>3251244</v>
      </c>
      <c r="F24" s="158">
        <v>2063.54</v>
      </c>
    </row>
    <row r="25" spans="1:6" ht="10.5" customHeight="1">
      <c r="A25" s="69">
        <f>IF(B25&lt;&gt;"",COUNTA($B$20:B25),"")</f>
        <v>6</v>
      </c>
      <c r="B25" s="78" t="s">
        <v>73</v>
      </c>
      <c r="C25" s="157">
        <v>1395396</v>
      </c>
      <c r="D25" s="158">
        <v>856.77</v>
      </c>
      <c r="E25" s="157">
        <v>1476545</v>
      </c>
      <c r="F25" s="158">
        <v>937.15</v>
      </c>
    </row>
    <row r="26" spans="1:6" ht="20.100000000000001" customHeight="1">
      <c r="A26" s="70">
        <f>IF(B26&lt;&gt;"",COUNTA($B$20:B26),"")</f>
        <v>7</v>
      </c>
      <c r="B26" s="80" t="s">
        <v>74</v>
      </c>
      <c r="C26" s="159">
        <v>5577280</v>
      </c>
      <c r="D26" s="160">
        <v>3424.42</v>
      </c>
      <c r="E26" s="159">
        <v>6156539</v>
      </c>
      <c r="F26" s="160">
        <v>3907.52</v>
      </c>
    </row>
    <row r="27" spans="1:6" ht="11.45" customHeight="1">
      <c r="A27" s="69">
        <f>IF(B27&lt;&gt;"",COUNTA($B$20:B27),"")</f>
        <v>8</v>
      </c>
      <c r="B27" s="79" t="s">
        <v>564</v>
      </c>
      <c r="C27" s="157">
        <v>1175283</v>
      </c>
      <c r="D27" s="158">
        <v>721.62</v>
      </c>
      <c r="E27" s="157">
        <v>1117821</v>
      </c>
      <c r="F27" s="158">
        <v>709.47</v>
      </c>
    </row>
    <row r="28" spans="1:6" ht="10.5" customHeight="1">
      <c r="A28" s="69">
        <f>IF(B28&lt;&gt;"",COUNTA($B$20:B28),"")</f>
        <v>9</v>
      </c>
      <c r="B28" s="78" t="s">
        <v>76</v>
      </c>
      <c r="C28" s="157">
        <v>660875</v>
      </c>
      <c r="D28" s="158">
        <v>405.77</v>
      </c>
      <c r="E28" s="157">
        <v>701721</v>
      </c>
      <c r="F28" s="158">
        <v>445.38</v>
      </c>
    </row>
    <row r="29" spans="1:6" ht="10.5" customHeight="1">
      <c r="A29" s="69">
        <f>IF(B29&lt;&gt;"",COUNTA($B$20:B29),"")</f>
        <v>10</v>
      </c>
      <c r="B29" s="78" t="s">
        <v>77</v>
      </c>
      <c r="C29" s="157">
        <v>193</v>
      </c>
      <c r="D29" s="158">
        <v>0.12</v>
      </c>
      <c r="E29" s="157">
        <v>288</v>
      </c>
      <c r="F29" s="158">
        <v>0.18</v>
      </c>
    </row>
    <row r="30" spans="1:6" ht="10.5" customHeight="1">
      <c r="A30" s="69">
        <f>IF(B30&lt;&gt;"",COUNTA($B$20:B30),"")</f>
        <v>11</v>
      </c>
      <c r="B30" s="78" t="s">
        <v>78</v>
      </c>
      <c r="C30" s="157">
        <v>162572</v>
      </c>
      <c r="D30" s="158">
        <v>99.82</v>
      </c>
      <c r="E30" s="157">
        <v>162654</v>
      </c>
      <c r="F30" s="158">
        <v>103.24</v>
      </c>
    </row>
    <row r="31" spans="1:6" ht="10.5" customHeight="1">
      <c r="A31" s="69">
        <f>IF(B31&lt;&gt;"",COUNTA($B$20:B31),"")</f>
        <v>12</v>
      </c>
      <c r="B31" s="78" t="s">
        <v>73</v>
      </c>
      <c r="C31" s="157">
        <v>13628</v>
      </c>
      <c r="D31" s="158">
        <v>8.3699999999999992</v>
      </c>
      <c r="E31" s="157">
        <v>17242</v>
      </c>
      <c r="F31" s="158">
        <v>10.94</v>
      </c>
    </row>
    <row r="32" spans="1:6" ht="20.100000000000001" customHeight="1">
      <c r="A32" s="70">
        <f>IF(B32&lt;&gt;"",COUNTA($B$20:B32),"")</f>
        <v>13</v>
      </c>
      <c r="B32" s="80" t="s">
        <v>79</v>
      </c>
      <c r="C32" s="159">
        <v>1324420</v>
      </c>
      <c r="D32" s="160">
        <v>813.19</v>
      </c>
      <c r="E32" s="159">
        <v>1263521</v>
      </c>
      <c r="F32" s="160">
        <v>801.95</v>
      </c>
    </row>
    <row r="33" spans="1:6" ht="20.100000000000001" customHeight="1">
      <c r="A33" s="70">
        <f>IF(B33&lt;&gt;"",COUNTA($B$20:B33),"")</f>
        <v>14</v>
      </c>
      <c r="B33" s="80" t="s">
        <v>80</v>
      </c>
      <c r="C33" s="159">
        <v>6901700</v>
      </c>
      <c r="D33" s="160">
        <v>4237.6000000000004</v>
      </c>
      <c r="E33" s="159">
        <v>7420060</v>
      </c>
      <c r="F33" s="160">
        <v>4709.47</v>
      </c>
    </row>
    <row r="34" spans="1:6" ht="10.5" customHeight="1">
      <c r="A34" s="69">
        <f>IF(B34&lt;&gt;"",COUNTA($B$20:B34),"")</f>
        <v>15</v>
      </c>
      <c r="B34" s="78" t="s">
        <v>81</v>
      </c>
      <c r="C34" s="157">
        <v>1649701</v>
      </c>
      <c r="D34" s="158">
        <v>1012.91</v>
      </c>
      <c r="E34" s="157">
        <v>1772211</v>
      </c>
      <c r="F34" s="158">
        <v>1124.81</v>
      </c>
    </row>
    <row r="35" spans="1:6" ht="10.5" customHeight="1">
      <c r="A35" s="69">
        <f>IF(B35&lt;&gt;"",COUNTA($B$20:B35),"")</f>
        <v>16</v>
      </c>
      <c r="B35" s="78" t="s">
        <v>82</v>
      </c>
      <c r="C35" s="157">
        <v>560605</v>
      </c>
      <c r="D35" s="158">
        <v>344.21</v>
      </c>
      <c r="E35" s="157">
        <v>609507</v>
      </c>
      <c r="F35" s="158">
        <v>386.85</v>
      </c>
    </row>
    <row r="36" spans="1:6" ht="10.5" customHeight="1">
      <c r="A36" s="69">
        <f>IF(B36&lt;&gt;"",COUNTA($B$20:B36),"")</f>
        <v>17</v>
      </c>
      <c r="B36" s="78" t="s">
        <v>98</v>
      </c>
      <c r="C36" s="157">
        <v>725761</v>
      </c>
      <c r="D36" s="158">
        <v>445.61</v>
      </c>
      <c r="E36" s="157">
        <v>790234</v>
      </c>
      <c r="F36" s="158">
        <v>501.56</v>
      </c>
    </row>
    <row r="37" spans="1:6" ht="10.5" customHeight="1">
      <c r="A37" s="69">
        <f>IF(B37&lt;&gt;"",COUNTA($B$20:B37),"")</f>
        <v>18</v>
      </c>
      <c r="B37" s="78" t="s">
        <v>99</v>
      </c>
      <c r="C37" s="157">
        <v>213858</v>
      </c>
      <c r="D37" s="158">
        <v>131.31</v>
      </c>
      <c r="E37" s="157">
        <v>217286</v>
      </c>
      <c r="F37" s="158">
        <v>137.91</v>
      </c>
    </row>
    <row r="38" spans="1:6" ht="10.5" customHeight="1">
      <c r="A38" s="69">
        <f>IF(B38&lt;&gt;"",COUNTA($B$20:B38),"")</f>
        <v>19</v>
      </c>
      <c r="B38" s="78" t="s">
        <v>26</v>
      </c>
      <c r="C38" s="157">
        <v>1008649</v>
      </c>
      <c r="D38" s="158">
        <v>619.29999999999995</v>
      </c>
      <c r="E38" s="157">
        <v>1025962</v>
      </c>
      <c r="F38" s="158">
        <v>651.16999999999996</v>
      </c>
    </row>
    <row r="39" spans="1:6" ht="21.6" customHeight="1">
      <c r="A39" s="69">
        <f>IF(B39&lt;&gt;"",COUNTA($B$20:B39),"")</f>
        <v>20</v>
      </c>
      <c r="B39" s="79" t="s">
        <v>83</v>
      </c>
      <c r="C39" s="157">
        <v>375906</v>
      </c>
      <c r="D39" s="158">
        <v>230.8</v>
      </c>
      <c r="E39" s="157">
        <v>373383</v>
      </c>
      <c r="F39" s="158">
        <v>236.98</v>
      </c>
    </row>
    <row r="40" spans="1:6" ht="21.6" customHeight="1">
      <c r="A40" s="69">
        <f>IF(B40&lt;&gt;"",COUNTA($B$20:B40),"")</f>
        <v>21</v>
      </c>
      <c r="B40" s="79" t="s">
        <v>84</v>
      </c>
      <c r="C40" s="157">
        <v>967483</v>
      </c>
      <c r="D40" s="158">
        <v>594.03</v>
      </c>
      <c r="E40" s="157">
        <v>1142179</v>
      </c>
      <c r="F40" s="158">
        <v>724.93</v>
      </c>
    </row>
    <row r="41" spans="1:6" ht="21.6" customHeight="1">
      <c r="A41" s="69">
        <f>IF(B41&lt;&gt;"",COUNTA($B$20:B41),"")</f>
        <v>22</v>
      </c>
      <c r="B41" s="79" t="s">
        <v>85</v>
      </c>
      <c r="C41" s="157">
        <v>296438</v>
      </c>
      <c r="D41" s="158">
        <v>182.01</v>
      </c>
      <c r="E41" s="157">
        <v>325509</v>
      </c>
      <c r="F41" s="158">
        <v>206.6</v>
      </c>
    </row>
    <row r="42" spans="1:6" ht="10.5" customHeight="1">
      <c r="A42" s="69">
        <f>IF(B42&lt;&gt;"",COUNTA($B$20:B42),"")</f>
        <v>23</v>
      </c>
      <c r="B42" s="78" t="s">
        <v>86</v>
      </c>
      <c r="C42" s="157">
        <v>310751</v>
      </c>
      <c r="D42" s="158">
        <v>190.8</v>
      </c>
      <c r="E42" s="157">
        <v>325383</v>
      </c>
      <c r="F42" s="158">
        <v>206.52</v>
      </c>
    </row>
    <row r="43" spans="1:6" ht="10.5" customHeight="1">
      <c r="A43" s="69">
        <f>IF(B43&lt;&gt;"",COUNTA($B$20:B43),"")</f>
        <v>24</v>
      </c>
      <c r="B43" s="78" t="s">
        <v>87</v>
      </c>
      <c r="C43" s="157">
        <v>2489382</v>
      </c>
      <c r="D43" s="158">
        <v>1528.47</v>
      </c>
      <c r="E43" s="157">
        <v>2695055</v>
      </c>
      <c r="F43" s="158">
        <v>1710.53</v>
      </c>
    </row>
    <row r="44" spans="1:6" ht="10.5" customHeight="1">
      <c r="A44" s="69">
        <f>IF(B44&lt;&gt;"",COUNTA($B$20:B44),"")</f>
        <v>25</v>
      </c>
      <c r="B44" s="78" t="s">
        <v>73</v>
      </c>
      <c r="C44" s="157">
        <v>1395396</v>
      </c>
      <c r="D44" s="158">
        <v>856.77</v>
      </c>
      <c r="E44" s="157">
        <v>1476545</v>
      </c>
      <c r="F44" s="158">
        <v>937.15</v>
      </c>
    </row>
    <row r="45" spans="1:6" ht="20.100000000000001" customHeight="1">
      <c r="A45" s="70">
        <f>IF(B45&lt;&gt;"",COUNTA($B$20:B45),"")</f>
        <v>26</v>
      </c>
      <c r="B45" s="80" t="s">
        <v>88</v>
      </c>
      <c r="C45" s="159">
        <v>5702913</v>
      </c>
      <c r="D45" s="160">
        <v>3501.56</v>
      </c>
      <c r="E45" s="159">
        <v>6183138</v>
      </c>
      <c r="F45" s="160">
        <v>3924.4</v>
      </c>
    </row>
    <row r="46" spans="1:6" ht="10.5" customHeight="1">
      <c r="A46" s="69">
        <f>IF(B46&lt;&gt;"",COUNTA($B$20:B46),"")</f>
        <v>27</v>
      </c>
      <c r="B46" s="78" t="s">
        <v>89</v>
      </c>
      <c r="C46" s="157">
        <v>682153</v>
      </c>
      <c r="D46" s="158">
        <v>418.84</v>
      </c>
      <c r="E46" s="157">
        <v>654593</v>
      </c>
      <c r="F46" s="158">
        <v>415.47</v>
      </c>
    </row>
    <row r="47" spans="1:6" ht="10.5" customHeight="1">
      <c r="A47" s="69">
        <f>IF(B47&lt;&gt;"",COUNTA($B$20:B47),"")</f>
        <v>28</v>
      </c>
      <c r="B47" s="78" t="s">
        <v>90</v>
      </c>
      <c r="C47" s="157">
        <v>565</v>
      </c>
      <c r="D47" s="158">
        <v>0.35</v>
      </c>
      <c r="E47" s="157">
        <v>1197</v>
      </c>
      <c r="F47" s="158">
        <v>0.76</v>
      </c>
    </row>
    <row r="48" spans="1:6" ht="10.5" customHeight="1">
      <c r="A48" s="69">
        <f>IF(B48&lt;&gt;"",COUNTA($B$20:B48),"")</f>
        <v>29</v>
      </c>
      <c r="B48" s="78" t="s">
        <v>91</v>
      </c>
      <c r="C48" s="157">
        <v>372140</v>
      </c>
      <c r="D48" s="158">
        <v>228.49</v>
      </c>
      <c r="E48" s="157">
        <v>320971</v>
      </c>
      <c r="F48" s="158">
        <v>203.72</v>
      </c>
    </row>
    <row r="49" spans="1:6" ht="10.5" customHeight="1">
      <c r="A49" s="69">
        <f>IF(B49&lt;&gt;"",COUNTA($B$20:B49),"")</f>
        <v>30</v>
      </c>
      <c r="B49" s="78" t="s">
        <v>73</v>
      </c>
      <c r="C49" s="157">
        <v>13628</v>
      </c>
      <c r="D49" s="158">
        <v>8.3699999999999992</v>
      </c>
      <c r="E49" s="157">
        <v>17242</v>
      </c>
      <c r="F49" s="158">
        <v>10.94</v>
      </c>
    </row>
    <row r="50" spans="1:6" ht="20.100000000000001" customHeight="1">
      <c r="A50" s="70">
        <f>IF(B50&lt;&gt;"",COUNTA($B$20:B50),"")</f>
        <v>31</v>
      </c>
      <c r="B50" s="80" t="s">
        <v>92</v>
      </c>
      <c r="C50" s="159">
        <v>1041230</v>
      </c>
      <c r="D50" s="160">
        <v>639.30999999999995</v>
      </c>
      <c r="E50" s="159">
        <v>959519</v>
      </c>
      <c r="F50" s="160">
        <v>609</v>
      </c>
    </row>
    <row r="51" spans="1:6" ht="20.100000000000001" customHeight="1">
      <c r="A51" s="70">
        <f>IF(B51&lt;&gt;"",COUNTA($B$20:B51),"")</f>
        <v>32</v>
      </c>
      <c r="B51" s="80" t="s">
        <v>93</v>
      </c>
      <c r="C51" s="159">
        <v>6744143</v>
      </c>
      <c r="D51" s="160">
        <v>4140.8599999999997</v>
      </c>
      <c r="E51" s="159">
        <v>7142657</v>
      </c>
      <c r="F51" s="160">
        <v>4533.3999999999996</v>
      </c>
    </row>
    <row r="52" spans="1:6" ht="20.100000000000001" customHeight="1">
      <c r="A52" s="70">
        <f>IF(B52&lt;&gt;"",COUNTA($B$20:B52),"")</f>
        <v>33</v>
      </c>
      <c r="B52" s="80" t="s">
        <v>94</v>
      </c>
      <c r="C52" s="159">
        <v>-157557</v>
      </c>
      <c r="D52" s="160">
        <v>-96.74</v>
      </c>
      <c r="E52" s="159">
        <v>-277403</v>
      </c>
      <c r="F52" s="160">
        <v>-176.07</v>
      </c>
    </row>
    <row r="53" spans="1:6" ht="24.95" customHeight="1">
      <c r="A53" s="69">
        <f>IF(B53&lt;&gt;"",COUNTA($B$20:B53),"")</f>
        <v>34</v>
      </c>
      <c r="B53" s="81" t="s">
        <v>95</v>
      </c>
      <c r="C53" s="161">
        <v>125633</v>
      </c>
      <c r="D53" s="162">
        <v>77.14</v>
      </c>
      <c r="E53" s="161">
        <v>26599</v>
      </c>
      <c r="F53" s="162">
        <v>16.88</v>
      </c>
    </row>
    <row r="54" spans="1:6" ht="18" customHeight="1">
      <c r="A54" s="69">
        <f>IF(B54&lt;&gt;"",COUNTA($B$20:B54),"")</f>
        <v>35</v>
      </c>
      <c r="B54" s="78" t="s">
        <v>96</v>
      </c>
      <c r="C54" s="157">
        <v>258649</v>
      </c>
      <c r="D54" s="158">
        <v>158.81</v>
      </c>
      <c r="E54" s="157">
        <v>308499</v>
      </c>
      <c r="F54" s="158">
        <v>195.8</v>
      </c>
    </row>
    <row r="55" spans="1:6">
      <c r="A55" s="69">
        <f>IF(B55&lt;&gt;"",COUNTA($B$20:B55),"")</f>
        <v>36</v>
      </c>
      <c r="B55" s="78" t="s">
        <v>97</v>
      </c>
      <c r="C55" s="157">
        <v>141244</v>
      </c>
      <c r="D55" s="158">
        <v>86.72</v>
      </c>
      <c r="E55" s="157">
        <v>178486</v>
      </c>
      <c r="F55" s="158">
        <v>113.28</v>
      </c>
    </row>
  </sheetData>
  <mergeCells count="10">
    <mergeCell ref="C1:F3"/>
    <mergeCell ref="A1:B3"/>
    <mergeCell ref="A4:A17"/>
    <mergeCell ref="B4:B17"/>
    <mergeCell ref="C4:D9"/>
    <mergeCell ref="E4:F9"/>
    <mergeCell ref="F10:F17"/>
    <mergeCell ref="C10:C17"/>
    <mergeCell ref="E10:E17"/>
    <mergeCell ref="D10:D17"/>
  </mergeCells>
  <phoneticPr fontId="3" type="noConversion"/>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dimension ref="A1:AD92"/>
  <sheetViews>
    <sheetView zoomScale="140" zoomScaleNormal="140" workbookViewId="0">
      <pane xSplit="2" ySplit="18" topLeftCell="C19" activePane="bottomRight" state="frozen"/>
      <selection sqref="A1:B1"/>
      <selection pane="topRight" sqref="A1:B1"/>
      <selection pane="bottomLeft" sqref="A1:B1"/>
      <selection pane="bottomRight" activeCell="C19" sqref="C19:G19"/>
    </sheetView>
  </sheetViews>
  <sheetFormatPr baseColWidth="10" defaultColWidth="11.42578125" defaultRowHeight="11.25"/>
  <cols>
    <col min="1" max="1" width="3.5703125" style="83" customWidth="1"/>
    <col min="2" max="2" width="35.85546875" style="77" customWidth="1"/>
    <col min="3" max="7" width="10.42578125" style="77" customWidth="1"/>
    <col min="8" max="8" width="7.7109375" style="77" customWidth="1"/>
    <col min="9" max="11" width="7.28515625" style="77" customWidth="1"/>
    <col min="12" max="12" width="8" style="77" customWidth="1"/>
    <col min="13" max="14" width="7.5703125" style="77" customWidth="1"/>
    <col min="15" max="16384" width="11.42578125" style="77"/>
  </cols>
  <sheetData>
    <row r="1" spans="1:14" s="74" customFormat="1" ht="35.1" customHeight="1">
      <c r="A1" s="229" t="s">
        <v>37</v>
      </c>
      <c r="B1" s="230"/>
      <c r="C1" s="231" t="str">
        <f>"Auszahlungen und Einzahlungen der Gemeinden 
und Gemeindeverbände "&amp;Deckblatt!A7&amp;" nach Produktbereichen"</f>
        <v>Auszahlungen und Einzahlungen der Gemeinden 
und Gemeindeverbände 2024 nach Produktbereichen</v>
      </c>
      <c r="D1" s="231"/>
      <c r="E1" s="231"/>
      <c r="F1" s="231"/>
      <c r="G1" s="232"/>
      <c r="H1" s="233" t="str">
        <f>"Auszahlungen und Einzahlungen der Gemeinden 
und Gemeindeverbände "&amp;Deckblatt!A7&amp;" nach Produktbereichen"</f>
        <v>Auszahlungen und Einzahlungen der Gemeinden 
und Gemeindeverbände 2024 nach Produktbereichen</v>
      </c>
      <c r="I1" s="231"/>
      <c r="J1" s="231"/>
      <c r="K1" s="231"/>
      <c r="L1" s="231"/>
      <c r="M1" s="231"/>
      <c r="N1" s="232"/>
    </row>
    <row r="2" spans="1:14" s="74" customFormat="1" ht="15" customHeight="1">
      <c r="A2" s="229"/>
      <c r="B2" s="230"/>
      <c r="C2" s="231" t="s">
        <v>54</v>
      </c>
      <c r="D2" s="231"/>
      <c r="E2" s="231"/>
      <c r="F2" s="231"/>
      <c r="G2" s="232"/>
      <c r="H2" s="233" t="s">
        <v>54</v>
      </c>
      <c r="I2" s="231"/>
      <c r="J2" s="231"/>
      <c r="K2" s="231"/>
      <c r="L2" s="231"/>
      <c r="M2" s="231"/>
      <c r="N2" s="232"/>
    </row>
    <row r="3" spans="1:14" s="74" customFormat="1" ht="15" customHeight="1">
      <c r="A3" s="229"/>
      <c r="B3" s="230"/>
      <c r="C3" s="231"/>
      <c r="D3" s="231"/>
      <c r="E3" s="231"/>
      <c r="F3" s="231"/>
      <c r="G3" s="232"/>
      <c r="H3" s="233"/>
      <c r="I3" s="231"/>
      <c r="J3" s="231"/>
      <c r="K3" s="231"/>
      <c r="L3" s="231"/>
      <c r="M3" s="231"/>
      <c r="N3" s="232"/>
    </row>
    <row r="4" spans="1:14" ht="11.45" customHeight="1">
      <c r="A4" s="236" t="s">
        <v>27</v>
      </c>
      <c r="B4" s="237" t="s">
        <v>115</v>
      </c>
      <c r="C4" s="237" t="s">
        <v>1</v>
      </c>
      <c r="D4" s="237" t="s">
        <v>119</v>
      </c>
      <c r="E4" s="237"/>
      <c r="F4" s="237"/>
      <c r="G4" s="239"/>
      <c r="H4" s="238" t="s">
        <v>119</v>
      </c>
      <c r="I4" s="237"/>
      <c r="J4" s="237"/>
      <c r="K4" s="237"/>
      <c r="L4" s="237"/>
      <c r="M4" s="237"/>
      <c r="N4" s="239"/>
    </row>
    <row r="5" spans="1:14" ht="11.45" customHeight="1">
      <c r="A5" s="236"/>
      <c r="B5" s="237"/>
      <c r="C5" s="237"/>
      <c r="D5" s="234" t="s">
        <v>106</v>
      </c>
      <c r="E5" s="234" t="s">
        <v>107</v>
      </c>
      <c r="F5" s="234" t="s">
        <v>108</v>
      </c>
      <c r="G5" s="235" t="s">
        <v>109</v>
      </c>
      <c r="H5" s="236" t="s">
        <v>110</v>
      </c>
      <c r="I5" s="234" t="s">
        <v>103</v>
      </c>
      <c r="J5" s="234"/>
      <c r="K5" s="234" t="s">
        <v>112</v>
      </c>
      <c r="L5" s="234" t="s">
        <v>117</v>
      </c>
      <c r="M5" s="234" t="s">
        <v>118</v>
      </c>
      <c r="N5" s="235" t="s">
        <v>113</v>
      </c>
    </row>
    <row r="6" spans="1:14" ht="11.45" customHeight="1">
      <c r="A6" s="236"/>
      <c r="B6" s="237"/>
      <c r="C6" s="237"/>
      <c r="D6" s="234"/>
      <c r="E6" s="234"/>
      <c r="F6" s="234"/>
      <c r="G6" s="235"/>
      <c r="H6" s="236"/>
      <c r="I6" s="234" t="s">
        <v>102</v>
      </c>
      <c r="J6" s="234" t="s">
        <v>111</v>
      </c>
      <c r="K6" s="234"/>
      <c r="L6" s="234"/>
      <c r="M6" s="234"/>
      <c r="N6" s="235"/>
    </row>
    <row r="7" spans="1:14" ht="11.45" customHeight="1">
      <c r="A7" s="236"/>
      <c r="B7" s="237"/>
      <c r="C7" s="237"/>
      <c r="D7" s="234"/>
      <c r="E7" s="234"/>
      <c r="F7" s="234"/>
      <c r="G7" s="235"/>
      <c r="H7" s="236"/>
      <c r="I7" s="234"/>
      <c r="J7" s="234"/>
      <c r="K7" s="234"/>
      <c r="L7" s="234"/>
      <c r="M7" s="234"/>
      <c r="N7" s="235"/>
    </row>
    <row r="8" spans="1:14" ht="11.45" customHeight="1">
      <c r="A8" s="236"/>
      <c r="B8" s="237"/>
      <c r="C8" s="237"/>
      <c r="D8" s="234"/>
      <c r="E8" s="234"/>
      <c r="F8" s="234"/>
      <c r="G8" s="235"/>
      <c r="H8" s="236"/>
      <c r="I8" s="234"/>
      <c r="J8" s="234"/>
      <c r="K8" s="234"/>
      <c r="L8" s="234"/>
      <c r="M8" s="234"/>
      <c r="N8" s="235"/>
    </row>
    <row r="9" spans="1:14" ht="11.45" customHeight="1">
      <c r="A9" s="236"/>
      <c r="B9" s="237"/>
      <c r="C9" s="237"/>
      <c r="D9" s="234"/>
      <c r="E9" s="234"/>
      <c r="F9" s="234"/>
      <c r="G9" s="235"/>
      <c r="H9" s="236"/>
      <c r="I9" s="234"/>
      <c r="J9" s="234"/>
      <c r="K9" s="234"/>
      <c r="L9" s="234"/>
      <c r="M9" s="234"/>
      <c r="N9" s="235"/>
    </row>
    <row r="10" spans="1:14" ht="11.45" customHeight="1">
      <c r="A10" s="236"/>
      <c r="B10" s="237"/>
      <c r="C10" s="237"/>
      <c r="D10" s="234"/>
      <c r="E10" s="234"/>
      <c r="F10" s="234"/>
      <c r="G10" s="235"/>
      <c r="H10" s="236"/>
      <c r="I10" s="234"/>
      <c r="J10" s="234"/>
      <c r="K10" s="234"/>
      <c r="L10" s="234"/>
      <c r="M10" s="234"/>
      <c r="N10" s="235"/>
    </row>
    <row r="11" spans="1:14" ht="11.45" customHeight="1">
      <c r="A11" s="236"/>
      <c r="B11" s="237"/>
      <c r="C11" s="237"/>
      <c r="D11" s="234"/>
      <c r="E11" s="234"/>
      <c r="F11" s="234"/>
      <c r="G11" s="235"/>
      <c r="H11" s="236"/>
      <c r="I11" s="234"/>
      <c r="J11" s="234"/>
      <c r="K11" s="234"/>
      <c r="L11" s="234"/>
      <c r="M11" s="234"/>
      <c r="N11" s="235"/>
    </row>
    <row r="12" spans="1:14" ht="11.45" customHeight="1">
      <c r="A12" s="236"/>
      <c r="B12" s="237"/>
      <c r="C12" s="237"/>
      <c r="D12" s="234"/>
      <c r="E12" s="234"/>
      <c r="F12" s="234"/>
      <c r="G12" s="235"/>
      <c r="H12" s="236"/>
      <c r="I12" s="234"/>
      <c r="J12" s="234"/>
      <c r="K12" s="234"/>
      <c r="L12" s="234"/>
      <c r="M12" s="234"/>
      <c r="N12" s="235"/>
    </row>
    <row r="13" spans="1:14" ht="11.45" customHeight="1">
      <c r="A13" s="236"/>
      <c r="B13" s="237"/>
      <c r="C13" s="237"/>
      <c r="D13" s="234"/>
      <c r="E13" s="234"/>
      <c r="F13" s="234"/>
      <c r="G13" s="235"/>
      <c r="H13" s="236"/>
      <c r="I13" s="234"/>
      <c r="J13" s="234"/>
      <c r="K13" s="234"/>
      <c r="L13" s="234"/>
      <c r="M13" s="234"/>
      <c r="N13" s="235"/>
    </row>
    <row r="14" spans="1:14" ht="11.45" customHeight="1">
      <c r="A14" s="236"/>
      <c r="B14" s="237"/>
      <c r="C14" s="237"/>
      <c r="D14" s="234"/>
      <c r="E14" s="234"/>
      <c r="F14" s="234"/>
      <c r="G14" s="235"/>
      <c r="H14" s="236"/>
      <c r="I14" s="234"/>
      <c r="J14" s="234"/>
      <c r="K14" s="234"/>
      <c r="L14" s="234"/>
      <c r="M14" s="234"/>
      <c r="N14" s="235"/>
    </row>
    <row r="15" spans="1:14" ht="11.45" customHeight="1">
      <c r="A15" s="236"/>
      <c r="B15" s="237"/>
      <c r="C15" s="237"/>
      <c r="D15" s="234"/>
      <c r="E15" s="234"/>
      <c r="F15" s="234"/>
      <c r="G15" s="235"/>
      <c r="H15" s="236"/>
      <c r="I15" s="234"/>
      <c r="J15" s="234"/>
      <c r="K15" s="234"/>
      <c r="L15" s="234"/>
      <c r="M15" s="234"/>
      <c r="N15" s="235"/>
    </row>
    <row r="16" spans="1:14" ht="11.45" customHeight="1">
      <c r="A16" s="236"/>
      <c r="B16" s="237"/>
      <c r="C16" s="237"/>
      <c r="D16" s="234"/>
      <c r="E16" s="234"/>
      <c r="F16" s="234"/>
      <c r="G16" s="235"/>
      <c r="H16" s="236"/>
      <c r="I16" s="234"/>
      <c r="J16" s="234"/>
      <c r="K16" s="234"/>
      <c r="L16" s="234"/>
      <c r="M16" s="234"/>
      <c r="N16" s="235"/>
    </row>
    <row r="17" spans="1:30" ht="11.45" customHeight="1">
      <c r="A17" s="236"/>
      <c r="B17" s="237"/>
      <c r="C17" s="237"/>
      <c r="D17" s="106">
        <v>11</v>
      </c>
      <c r="E17" s="106">
        <v>12</v>
      </c>
      <c r="F17" s="106" t="s">
        <v>100</v>
      </c>
      <c r="G17" s="107" t="s">
        <v>101</v>
      </c>
      <c r="H17" s="105">
        <v>3</v>
      </c>
      <c r="I17" s="106" t="s">
        <v>104</v>
      </c>
      <c r="J17" s="106">
        <v>36</v>
      </c>
      <c r="K17" s="106">
        <v>4</v>
      </c>
      <c r="L17" s="106" t="s">
        <v>105</v>
      </c>
      <c r="M17" s="106" t="s">
        <v>114</v>
      </c>
      <c r="N17" s="107">
        <v>6</v>
      </c>
    </row>
    <row r="18" spans="1:30" s="83" customFormat="1" ht="11.45" customHeight="1">
      <c r="A18" s="111">
        <v>1</v>
      </c>
      <c r="B18" s="112">
        <v>2</v>
      </c>
      <c r="C18" s="109">
        <v>3</v>
      </c>
      <c r="D18" s="109">
        <v>4</v>
      </c>
      <c r="E18" s="109">
        <v>5</v>
      </c>
      <c r="F18" s="109">
        <v>6</v>
      </c>
      <c r="G18" s="110">
        <v>7</v>
      </c>
      <c r="H18" s="108">
        <v>8</v>
      </c>
      <c r="I18" s="109">
        <v>9</v>
      </c>
      <c r="J18" s="109">
        <v>10</v>
      </c>
      <c r="K18" s="109">
        <v>11</v>
      </c>
      <c r="L18" s="109">
        <v>12</v>
      </c>
      <c r="M18" s="109">
        <v>13</v>
      </c>
      <c r="N18" s="110">
        <v>14</v>
      </c>
    </row>
    <row r="19" spans="1:30" s="71" customFormat="1" ht="20.100000000000001" customHeight="1">
      <c r="A19" s="88"/>
      <c r="B19" s="84"/>
      <c r="C19" s="242" t="s">
        <v>961</v>
      </c>
      <c r="D19" s="243"/>
      <c r="E19" s="243"/>
      <c r="F19" s="243"/>
      <c r="G19" s="243"/>
      <c r="H19" s="243" t="s">
        <v>961</v>
      </c>
      <c r="I19" s="243"/>
      <c r="J19" s="243"/>
      <c r="K19" s="243"/>
      <c r="L19" s="243"/>
      <c r="M19" s="243"/>
      <c r="N19" s="243"/>
      <c r="O19" s="85"/>
      <c r="P19" s="85"/>
      <c r="Q19" s="85"/>
      <c r="R19" s="85"/>
      <c r="S19" s="85"/>
      <c r="T19" s="85"/>
      <c r="U19" s="85"/>
      <c r="V19" s="85"/>
      <c r="W19" s="85"/>
      <c r="X19" s="85"/>
      <c r="Y19" s="85"/>
      <c r="Z19" s="85"/>
      <c r="AA19" s="85"/>
      <c r="AB19" s="85"/>
      <c r="AC19" s="85"/>
      <c r="AD19" s="85"/>
    </row>
    <row r="20" spans="1:30" s="71" customFormat="1" ht="11.1" customHeight="1">
      <c r="A20" s="69">
        <f>IF(B20&lt;&gt;"",COUNTA($B$20:B20),"")</f>
        <v>1</v>
      </c>
      <c r="B20" s="78" t="s">
        <v>69</v>
      </c>
      <c r="C20" s="164">
        <v>1469042</v>
      </c>
      <c r="D20" s="164">
        <v>532883</v>
      </c>
      <c r="E20" s="164">
        <v>235852</v>
      </c>
      <c r="F20" s="164">
        <v>70397</v>
      </c>
      <c r="G20" s="164">
        <v>67673</v>
      </c>
      <c r="H20" s="164">
        <v>271034</v>
      </c>
      <c r="I20" s="164">
        <v>96559</v>
      </c>
      <c r="J20" s="164">
        <v>174474</v>
      </c>
      <c r="K20" s="164">
        <v>52656</v>
      </c>
      <c r="L20" s="164">
        <v>148488</v>
      </c>
      <c r="M20" s="164">
        <v>90059</v>
      </c>
      <c r="N20" s="164" t="s">
        <v>8</v>
      </c>
      <c r="O20" s="85"/>
      <c r="P20" s="85"/>
      <c r="Q20" s="85"/>
      <c r="R20" s="85"/>
      <c r="S20" s="85"/>
      <c r="T20" s="85"/>
      <c r="U20" s="85"/>
      <c r="V20" s="85"/>
      <c r="W20" s="85"/>
      <c r="X20" s="85"/>
      <c r="Y20" s="85"/>
      <c r="Z20" s="85"/>
      <c r="AA20" s="85"/>
      <c r="AB20" s="85"/>
      <c r="AC20" s="85"/>
      <c r="AD20" s="85"/>
    </row>
    <row r="21" spans="1:30" s="71" customFormat="1" ht="11.1" customHeight="1">
      <c r="A21" s="69">
        <f>IF(B21&lt;&gt;"",COUNTA($B$20:B21),"")</f>
        <v>2</v>
      </c>
      <c r="B21" s="78" t="s">
        <v>70</v>
      </c>
      <c r="C21" s="164">
        <v>1004298</v>
      </c>
      <c r="D21" s="164">
        <v>214787</v>
      </c>
      <c r="E21" s="164">
        <v>72904</v>
      </c>
      <c r="F21" s="164">
        <v>275697</v>
      </c>
      <c r="G21" s="164">
        <v>25993</v>
      </c>
      <c r="H21" s="164">
        <v>128042</v>
      </c>
      <c r="I21" s="164">
        <v>105960</v>
      </c>
      <c r="J21" s="164">
        <v>22082</v>
      </c>
      <c r="K21" s="164">
        <v>34730</v>
      </c>
      <c r="L21" s="164">
        <v>162575</v>
      </c>
      <c r="M21" s="164">
        <v>89289</v>
      </c>
      <c r="N21" s="164">
        <v>281</v>
      </c>
      <c r="O21" s="85"/>
      <c r="P21" s="85"/>
      <c r="Q21" s="85"/>
      <c r="R21" s="85"/>
      <c r="S21" s="85"/>
      <c r="T21" s="85"/>
      <c r="U21" s="85"/>
      <c r="V21" s="85"/>
      <c r="W21" s="85"/>
      <c r="X21" s="85"/>
      <c r="Y21" s="85"/>
      <c r="Z21" s="85"/>
      <c r="AA21" s="85"/>
      <c r="AB21" s="85"/>
      <c r="AC21" s="85"/>
      <c r="AD21" s="85"/>
    </row>
    <row r="22" spans="1:30" s="71" customFormat="1" ht="21.6" customHeight="1">
      <c r="A22" s="69">
        <f>IF(B22&lt;&gt;"",COUNTA($B$20:B22),"")</f>
        <v>3</v>
      </c>
      <c r="B22" s="79" t="s">
        <v>626</v>
      </c>
      <c r="C22" s="164">
        <v>1872060</v>
      </c>
      <c r="D22" s="164" t="s">
        <v>8</v>
      </c>
      <c r="E22" s="164" t="s">
        <v>8</v>
      </c>
      <c r="F22" s="164" t="s">
        <v>8</v>
      </c>
      <c r="G22" s="164" t="s">
        <v>8</v>
      </c>
      <c r="H22" s="164">
        <v>1872060</v>
      </c>
      <c r="I22" s="164">
        <v>1486581</v>
      </c>
      <c r="J22" s="164">
        <v>385479</v>
      </c>
      <c r="K22" s="164" t="s">
        <v>8</v>
      </c>
      <c r="L22" s="164" t="s">
        <v>8</v>
      </c>
      <c r="M22" s="164" t="s">
        <v>8</v>
      </c>
      <c r="N22" s="164" t="s">
        <v>8</v>
      </c>
      <c r="O22" s="85"/>
      <c r="P22" s="85"/>
      <c r="Q22" s="85"/>
      <c r="R22" s="85"/>
      <c r="S22" s="85"/>
      <c r="T22" s="85"/>
      <c r="U22" s="85"/>
      <c r="V22" s="85"/>
      <c r="W22" s="85"/>
      <c r="X22" s="85"/>
      <c r="Y22" s="85"/>
      <c r="Z22" s="85"/>
      <c r="AA22" s="85"/>
      <c r="AB22" s="85"/>
      <c r="AC22" s="85"/>
      <c r="AD22" s="85"/>
    </row>
    <row r="23" spans="1:30" s="71" customFormat="1" ht="11.1" customHeight="1">
      <c r="A23" s="69">
        <f>IF(B23&lt;&gt;"",COUNTA($B$20:B23),"")</f>
        <v>4</v>
      </c>
      <c r="B23" s="78" t="s">
        <v>71</v>
      </c>
      <c r="C23" s="164">
        <v>36440</v>
      </c>
      <c r="D23" s="164">
        <v>683</v>
      </c>
      <c r="E23" s="164">
        <v>157</v>
      </c>
      <c r="F23" s="164">
        <v>531</v>
      </c>
      <c r="G23" s="164">
        <v>27</v>
      </c>
      <c r="H23" s="164">
        <v>257</v>
      </c>
      <c r="I23" s="164" t="s">
        <v>8</v>
      </c>
      <c r="J23" s="164">
        <v>257</v>
      </c>
      <c r="K23" s="164">
        <v>58</v>
      </c>
      <c r="L23" s="164">
        <v>418</v>
      </c>
      <c r="M23" s="164">
        <v>451</v>
      </c>
      <c r="N23" s="164">
        <v>33858</v>
      </c>
      <c r="O23" s="85"/>
      <c r="P23" s="85"/>
      <c r="Q23" s="85"/>
      <c r="R23" s="85"/>
      <c r="S23" s="85"/>
      <c r="T23" s="85"/>
      <c r="U23" s="85"/>
      <c r="V23" s="85"/>
      <c r="W23" s="85"/>
      <c r="X23" s="85"/>
      <c r="Y23" s="85"/>
      <c r="Z23" s="85"/>
      <c r="AA23" s="85"/>
      <c r="AB23" s="85"/>
      <c r="AC23" s="85"/>
      <c r="AD23" s="85"/>
    </row>
    <row r="24" spans="1:30" s="71" customFormat="1" ht="11.1" customHeight="1">
      <c r="A24" s="69">
        <f>IF(B24&lt;&gt;"",COUNTA($B$20:B24),"")</f>
        <v>5</v>
      </c>
      <c r="B24" s="78" t="s">
        <v>72</v>
      </c>
      <c r="C24" s="164">
        <v>3251244</v>
      </c>
      <c r="D24" s="164">
        <v>187881</v>
      </c>
      <c r="E24" s="164">
        <v>61602</v>
      </c>
      <c r="F24" s="164">
        <v>183575</v>
      </c>
      <c r="G24" s="164">
        <v>99070</v>
      </c>
      <c r="H24" s="164">
        <v>1340819</v>
      </c>
      <c r="I24" s="164">
        <v>99789</v>
      </c>
      <c r="J24" s="164">
        <v>1241031</v>
      </c>
      <c r="K24" s="164">
        <v>50353</v>
      </c>
      <c r="L24" s="164">
        <v>189410</v>
      </c>
      <c r="M24" s="164">
        <v>182985</v>
      </c>
      <c r="N24" s="164">
        <v>955548</v>
      </c>
      <c r="O24" s="85"/>
      <c r="P24" s="85"/>
      <c r="Q24" s="85"/>
      <c r="R24" s="85"/>
      <c r="S24" s="85"/>
      <c r="T24" s="85"/>
      <c r="U24" s="85"/>
      <c r="V24" s="85"/>
      <c r="W24" s="85"/>
      <c r="X24" s="85"/>
      <c r="Y24" s="85"/>
      <c r="Z24" s="85"/>
      <c r="AA24" s="85"/>
      <c r="AB24" s="85"/>
      <c r="AC24" s="85"/>
      <c r="AD24" s="85"/>
    </row>
    <row r="25" spans="1:30" s="71" customFormat="1" ht="11.1" customHeight="1">
      <c r="A25" s="69">
        <f>IF(B25&lt;&gt;"",COUNTA($B$20:B25),"")</f>
        <v>6</v>
      </c>
      <c r="B25" s="78" t="s">
        <v>73</v>
      </c>
      <c r="C25" s="164">
        <v>1476545</v>
      </c>
      <c r="D25" s="164">
        <v>98365</v>
      </c>
      <c r="E25" s="164">
        <v>10349</v>
      </c>
      <c r="F25" s="164">
        <v>82989</v>
      </c>
      <c r="G25" s="164">
        <v>668</v>
      </c>
      <c r="H25" s="164">
        <v>328973</v>
      </c>
      <c r="I25" s="164">
        <v>697</v>
      </c>
      <c r="J25" s="164">
        <v>328276</v>
      </c>
      <c r="K25" s="164">
        <v>1053</v>
      </c>
      <c r="L25" s="164">
        <v>10732</v>
      </c>
      <c r="M25" s="164">
        <v>1964</v>
      </c>
      <c r="N25" s="164">
        <v>941451</v>
      </c>
      <c r="O25" s="85"/>
      <c r="P25" s="85"/>
      <c r="Q25" s="85"/>
      <c r="R25" s="85"/>
      <c r="S25" s="85"/>
      <c r="T25" s="85"/>
      <c r="U25" s="85"/>
      <c r="V25" s="85"/>
      <c r="W25" s="85"/>
      <c r="X25" s="85"/>
      <c r="Y25" s="85"/>
      <c r="Z25" s="85"/>
      <c r="AA25" s="85"/>
      <c r="AB25" s="85"/>
      <c r="AC25" s="85"/>
      <c r="AD25" s="85"/>
    </row>
    <row r="26" spans="1:30" s="71" customFormat="1" ht="19.149999999999999" customHeight="1">
      <c r="A26" s="70">
        <f>IF(B26&lt;&gt;"",COUNTA($B$20:B26),"")</f>
        <v>7</v>
      </c>
      <c r="B26" s="80" t="s">
        <v>74</v>
      </c>
      <c r="C26" s="168">
        <v>6156539</v>
      </c>
      <c r="D26" s="168">
        <v>837869</v>
      </c>
      <c r="E26" s="168">
        <v>360167</v>
      </c>
      <c r="F26" s="168">
        <v>447210</v>
      </c>
      <c r="G26" s="168">
        <v>192095</v>
      </c>
      <c r="H26" s="168">
        <v>3283239</v>
      </c>
      <c r="I26" s="168">
        <v>1788193</v>
      </c>
      <c r="J26" s="168">
        <v>1495046</v>
      </c>
      <c r="K26" s="168">
        <v>136744</v>
      </c>
      <c r="L26" s="168">
        <v>490159</v>
      </c>
      <c r="M26" s="168">
        <v>360821</v>
      </c>
      <c r="N26" s="168">
        <v>48236</v>
      </c>
      <c r="O26" s="85"/>
      <c r="P26" s="85"/>
      <c r="Q26" s="85"/>
      <c r="R26" s="85"/>
      <c r="S26" s="85"/>
      <c r="T26" s="85"/>
      <c r="U26" s="85"/>
      <c r="V26" s="85"/>
      <c r="W26" s="85"/>
      <c r="X26" s="85"/>
      <c r="Y26" s="85"/>
      <c r="Z26" s="85"/>
      <c r="AA26" s="85"/>
      <c r="AB26" s="85"/>
      <c r="AC26" s="85"/>
      <c r="AD26" s="85"/>
    </row>
    <row r="27" spans="1:30" s="71" customFormat="1" ht="21.6" customHeight="1">
      <c r="A27" s="69">
        <f>IF(B27&lt;&gt;"",COUNTA($B$20:B27),"")</f>
        <v>8</v>
      </c>
      <c r="B27" s="79" t="s">
        <v>75</v>
      </c>
      <c r="C27" s="164">
        <v>1117821</v>
      </c>
      <c r="D27" s="164">
        <v>129831</v>
      </c>
      <c r="E27" s="164">
        <v>105665</v>
      </c>
      <c r="F27" s="164">
        <v>201289</v>
      </c>
      <c r="G27" s="164">
        <v>19882</v>
      </c>
      <c r="H27" s="164">
        <v>25100</v>
      </c>
      <c r="I27" s="164">
        <v>637</v>
      </c>
      <c r="J27" s="164">
        <v>24463</v>
      </c>
      <c r="K27" s="164">
        <v>36967</v>
      </c>
      <c r="L27" s="164">
        <v>389777</v>
      </c>
      <c r="M27" s="164">
        <v>209310</v>
      </c>
      <c r="N27" s="164" t="s">
        <v>8</v>
      </c>
      <c r="O27" s="85"/>
      <c r="P27" s="85"/>
      <c r="Q27" s="85"/>
      <c r="R27" s="85"/>
      <c r="S27" s="85"/>
      <c r="T27" s="85"/>
      <c r="U27" s="85"/>
      <c r="V27" s="85"/>
      <c r="W27" s="85"/>
      <c r="X27" s="85"/>
      <c r="Y27" s="85"/>
      <c r="Z27" s="85"/>
      <c r="AA27" s="85"/>
      <c r="AB27" s="85"/>
      <c r="AC27" s="85"/>
      <c r="AD27" s="85"/>
    </row>
    <row r="28" spans="1:30" s="71" customFormat="1" ht="11.1" customHeight="1">
      <c r="A28" s="69">
        <f>IF(B28&lt;&gt;"",COUNTA($B$20:B28),"")</f>
        <v>9</v>
      </c>
      <c r="B28" s="78" t="s">
        <v>76</v>
      </c>
      <c r="C28" s="164">
        <v>701721</v>
      </c>
      <c r="D28" s="164">
        <v>65419</v>
      </c>
      <c r="E28" s="164">
        <v>40306</v>
      </c>
      <c r="F28" s="164">
        <v>168395</v>
      </c>
      <c r="G28" s="164">
        <v>14636</v>
      </c>
      <c r="H28" s="164">
        <v>18590</v>
      </c>
      <c r="I28" s="164">
        <v>260</v>
      </c>
      <c r="J28" s="164">
        <v>18330</v>
      </c>
      <c r="K28" s="164">
        <v>30008</v>
      </c>
      <c r="L28" s="164">
        <v>312791</v>
      </c>
      <c r="M28" s="164">
        <v>51576</v>
      </c>
      <c r="N28" s="164" t="s">
        <v>8</v>
      </c>
      <c r="O28" s="85"/>
      <c r="P28" s="85"/>
      <c r="Q28" s="85"/>
      <c r="R28" s="85"/>
      <c r="S28" s="85"/>
      <c r="T28" s="85"/>
      <c r="U28" s="85"/>
      <c r="V28" s="85"/>
      <c r="W28" s="85"/>
      <c r="X28" s="85"/>
      <c r="Y28" s="85"/>
      <c r="Z28" s="85"/>
      <c r="AA28" s="85"/>
      <c r="AB28" s="85"/>
      <c r="AC28" s="85"/>
      <c r="AD28" s="85"/>
    </row>
    <row r="29" spans="1:30" s="71" customFormat="1" ht="11.1" customHeight="1">
      <c r="A29" s="69">
        <f>IF(B29&lt;&gt;"",COUNTA($B$20:B29),"")</f>
        <v>10</v>
      </c>
      <c r="B29" s="78" t="s">
        <v>77</v>
      </c>
      <c r="C29" s="164">
        <v>288</v>
      </c>
      <c r="D29" s="164" t="s">
        <v>8</v>
      </c>
      <c r="E29" s="164" t="s">
        <v>8</v>
      </c>
      <c r="F29" s="164" t="s">
        <v>8</v>
      </c>
      <c r="G29" s="164" t="s">
        <v>8</v>
      </c>
      <c r="H29" s="164" t="s">
        <v>8</v>
      </c>
      <c r="I29" s="164" t="s">
        <v>8</v>
      </c>
      <c r="J29" s="164" t="s">
        <v>8</v>
      </c>
      <c r="K29" s="164" t="s">
        <v>8</v>
      </c>
      <c r="L29" s="164">
        <v>2</v>
      </c>
      <c r="M29" s="164" t="s">
        <v>8</v>
      </c>
      <c r="N29" s="164">
        <v>286</v>
      </c>
      <c r="O29" s="85"/>
      <c r="P29" s="85"/>
      <c r="Q29" s="85"/>
      <c r="R29" s="85"/>
      <c r="S29" s="85"/>
      <c r="T29" s="85"/>
      <c r="U29" s="85"/>
      <c r="V29" s="85"/>
      <c r="W29" s="85"/>
      <c r="X29" s="85"/>
      <c r="Y29" s="85"/>
      <c r="Z29" s="85"/>
      <c r="AA29" s="85"/>
      <c r="AB29" s="85"/>
      <c r="AC29" s="85"/>
      <c r="AD29" s="85"/>
    </row>
    <row r="30" spans="1:30" s="71" customFormat="1" ht="11.1" customHeight="1">
      <c r="A30" s="69">
        <f>IF(B30&lt;&gt;"",COUNTA($B$20:B30),"")</f>
        <v>11</v>
      </c>
      <c r="B30" s="78" t="s">
        <v>78</v>
      </c>
      <c r="C30" s="164">
        <v>162654</v>
      </c>
      <c r="D30" s="164">
        <v>1624</v>
      </c>
      <c r="E30" s="164">
        <v>5579</v>
      </c>
      <c r="F30" s="164">
        <v>8565</v>
      </c>
      <c r="G30" s="164">
        <v>1372</v>
      </c>
      <c r="H30" s="164">
        <v>2083</v>
      </c>
      <c r="I30" s="164">
        <v>828</v>
      </c>
      <c r="J30" s="164">
        <v>1255</v>
      </c>
      <c r="K30" s="164">
        <v>1480</v>
      </c>
      <c r="L30" s="164">
        <v>46224</v>
      </c>
      <c r="M30" s="164">
        <v>83496</v>
      </c>
      <c r="N30" s="164">
        <v>12232</v>
      </c>
      <c r="O30" s="85"/>
      <c r="P30" s="85"/>
      <c r="Q30" s="85"/>
      <c r="R30" s="85"/>
      <c r="S30" s="85"/>
      <c r="T30" s="85"/>
      <c r="U30" s="85"/>
      <c r="V30" s="85"/>
      <c r="W30" s="85"/>
      <c r="X30" s="85"/>
      <c r="Y30" s="85"/>
      <c r="Z30" s="85"/>
      <c r="AA30" s="85"/>
      <c r="AB30" s="85"/>
      <c r="AC30" s="85"/>
      <c r="AD30" s="85"/>
    </row>
    <row r="31" spans="1:30" s="71" customFormat="1" ht="11.1" customHeight="1">
      <c r="A31" s="69">
        <f>IF(B31&lt;&gt;"",COUNTA($B$20:B31),"")</f>
        <v>12</v>
      </c>
      <c r="B31" s="78" t="s">
        <v>73</v>
      </c>
      <c r="C31" s="164">
        <v>17242</v>
      </c>
      <c r="D31" s="164">
        <v>1169</v>
      </c>
      <c r="E31" s="164">
        <v>6181</v>
      </c>
      <c r="F31" s="164">
        <v>2873</v>
      </c>
      <c r="G31" s="164">
        <v>341</v>
      </c>
      <c r="H31" s="164">
        <v>645</v>
      </c>
      <c r="I31" s="164" t="s">
        <v>8</v>
      </c>
      <c r="J31" s="164">
        <v>645</v>
      </c>
      <c r="K31" s="164">
        <v>3</v>
      </c>
      <c r="L31" s="164">
        <v>4176</v>
      </c>
      <c r="M31" s="164">
        <v>92</v>
      </c>
      <c r="N31" s="164">
        <v>1762</v>
      </c>
      <c r="O31" s="85"/>
      <c r="P31" s="85"/>
      <c r="Q31" s="85"/>
      <c r="R31" s="85"/>
      <c r="S31" s="85"/>
      <c r="T31" s="85"/>
      <c r="U31" s="85"/>
      <c r="V31" s="85"/>
      <c r="W31" s="85"/>
      <c r="X31" s="85"/>
      <c r="Y31" s="85"/>
      <c r="Z31" s="85"/>
      <c r="AA31" s="85"/>
      <c r="AB31" s="85"/>
      <c r="AC31" s="85"/>
      <c r="AD31" s="85"/>
    </row>
    <row r="32" spans="1:30" s="71" customFormat="1" ht="19.149999999999999" customHeight="1">
      <c r="A32" s="70">
        <f>IF(B32&lt;&gt;"",COUNTA($B$20:B32),"")</f>
        <v>13</v>
      </c>
      <c r="B32" s="80" t="s">
        <v>79</v>
      </c>
      <c r="C32" s="168">
        <v>1263521</v>
      </c>
      <c r="D32" s="168">
        <v>130286</v>
      </c>
      <c r="E32" s="168">
        <v>105063</v>
      </c>
      <c r="F32" s="168">
        <v>206980</v>
      </c>
      <c r="G32" s="168">
        <v>20913</v>
      </c>
      <c r="H32" s="168">
        <v>26539</v>
      </c>
      <c r="I32" s="168">
        <v>1465</v>
      </c>
      <c r="J32" s="168">
        <v>25073</v>
      </c>
      <c r="K32" s="168">
        <v>38443</v>
      </c>
      <c r="L32" s="168">
        <v>431827</v>
      </c>
      <c r="M32" s="168">
        <v>292713</v>
      </c>
      <c r="N32" s="168">
        <v>10756</v>
      </c>
      <c r="O32" s="85"/>
      <c r="P32" s="85"/>
      <c r="Q32" s="85"/>
      <c r="R32" s="85"/>
      <c r="S32" s="85"/>
      <c r="T32" s="85"/>
      <c r="U32" s="85"/>
      <c r="V32" s="85"/>
      <c r="W32" s="85"/>
      <c r="X32" s="85"/>
      <c r="Y32" s="85"/>
      <c r="Z32" s="85"/>
      <c r="AA32" s="85"/>
      <c r="AB32" s="85"/>
      <c r="AC32" s="85"/>
      <c r="AD32" s="85"/>
    </row>
    <row r="33" spans="1:30" s="71" customFormat="1" ht="19.149999999999999" customHeight="1">
      <c r="A33" s="70">
        <f>IF(B33&lt;&gt;"",COUNTA($B$20:B33),"")</f>
        <v>14</v>
      </c>
      <c r="B33" s="80" t="s">
        <v>80</v>
      </c>
      <c r="C33" s="168">
        <v>7420060</v>
      </c>
      <c r="D33" s="168">
        <v>968155</v>
      </c>
      <c r="E33" s="168">
        <v>465230</v>
      </c>
      <c r="F33" s="168">
        <v>654190</v>
      </c>
      <c r="G33" s="168">
        <v>213008</v>
      </c>
      <c r="H33" s="168">
        <v>3309777</v>
      </c>
      <c r="I33" s="168">
        <v>1789658</v>
      </c>
      <c r="J33" s="168">
        <v>1520120</v>
      </c>
      <c r="K33" s="168">
        <v>175187</v>
      </c>
      <c r="L33" s="168">
        <v>921987</v>
      </c>
      <c r="M33" s="168">
        <v>653535</v>
      </c>
      <c r="N33" s="168">
        <v>58992</v>
      </c>
      <c r="O33" s="85"/>
      <c r="P33" s="85"/>
      <c r="Q33" s="85"/>
      <c r="R33" s="85"/>
      <c r="S33" s="85"/>
      <c r="T33" s="85"/>
      <c r="U33" s="85"/>
      <c r="V33" s="85"/>
      <c r="W33" s="85"/>
      <c r="X33" s="85"/>
      <c r="Y33" s="85"/>
      <c r="Z33" s="85"/>
      <c r="AA33" s="85"/>
      <c r="AB33" s="85"/>
      <c r="AC33" s="85"/>
      <c r="AD33" s="85"/>
    </row>
    <row r="34" spans="1:30" s="71" customFormat="1" ht="11.1" customHeight="1">
      <c r="A34" s="69">
        <f>IF(B34&lt;&gt;"",COUNTA($B$20:B34),"")</f>
        <v>15</v>
      </c>
      <c r="B34" s="78" t="s">
        <v>81</v>
      </c>
      <c r="C34" s="164">
        <v>1772211</v>
      </c>
      <c r="D34" s="164" t="s">
        <v>8</v>
      </c>
      <c r="E34" s="164" t="s">
        <v>8</v>
      </c>
      <c r="F34" s="164" t="s">
        <v>8</v>
      </c>
      <c r="G34" s="164" t="s">
        <v>8</v>
      </c>
      <c r="H34" s="164" t="s">
        <v>8</v>
      </c>
      <c r="I34" s="164" t="s">
        <v>8</v>
      </c>
      <c r="J34" s="164" t="s">
        <v>8</v>
      </c>
      <c r="K34" s="164" t="s">
        <v>8</v>
      </c>
      <c r="L34" s="164" t="s">
        <v>8</v>
      </c>
      <c r="M34" s="164" t="s">
        <v>8</v>
      </c>
      <c r="N34" s="164">
        <v>1772211</v>
      </c>
      <c r="O34" s="85"/>
      <c r="P34" s="85"/>
      <c r="Q34" s="85"/>
      <c r="R34" s="85"/>
      <c r="S34" s="85"/>
      <c r="T34" s="85"/>
      <c r="U34" s="85"/>
      <c r="V34" s="85"/>
      <c r="W34" s="85"/>
      <c r="X34" s="85"/>
      <c r="Y34" s="85"/>
      <c r="Z34" s="85"/>
      <c r="AA34" s="85"/>
      <c r="AB34" s="85"/>
      <c r="AC34" s="85"/>
      <c r="AD34" s="85"/>
    </row>
    <row r="35" spans="1:30" s="71" customFormat="1" ht="11.1" customHeight="1">
      <c r="A35" s="69">
        <f>IF(B35&lt;&gt;"",COUNTA($B$20:B35),"")</f>
        <v>16</v>
      </c>
      <c r="B35" s="78" t="s">
        <v>82</v>
      </c>
      <c r="C35" s="164">
        <v>609507</v>
      </c>
      <c r="D35" s="164" t="s">
        <v>8</v>
      </c>
      <c r="E35" s="164" t="s">
        <v>8</v>
      </c>
      <c r="F35" s="164" t="s">
        <v>8</v>
      </c>
      <c r="G35" s="164" t="s">
        <v>8</v>
      </c>
      <c r="H35" s="164" t="s">
        <v>8</v>
      </c>
      <c r="I35" s="164" t="s">
        <v>8</v>
      </c>
      <c r="J35" s="164" t="s">
        <v>8</v>
      </c>
      <c r="K35" s="164" t="s">
        <v>8</v>
      </c>
      <c r="L35" s="164" t="s">
        <v>8</v>
      </c>
      <c r="M35" s="164" t="s">
        <v>8</v>
      </c>
      <c r="N35" s="164">
        <v>609507</v>
      </c>
      <c r="O35" s="85"/>
      <c r="P35" s="85"/>
      <c r="Q35" s="85"/>
      <c r="R35" s="85"/>
      <c r="S35" s="85"/>
      <c r="T35" s="85"/>
      <c r="U35" s="85"/>
      <c r="V35" s="85"/>
      <c r="W35" s="85"/>
      <c r="X35" s="85"/>
      <c r="Y35" s="85"/>
      <c r="Z35" s="85"/>
      <c r="AA35" s="85"/>
      <c r="AB35" s="85"/>
      <c r="AC35" s="85"/>
      <c r="AD35" s="85"/>
    </row>
    <row r="36" spans="1:30" s="71" customFormat="1" ht="11.1" customHeight="1">
      <c r="A36" s="69">
        <f>IF(B36&lt;&gt;"",COUNTA($B$20:B36),"")</f>
        <v>17</v>
      </c>
      <c r="B36" s="78" t="s">
        <v>98</v>
      </c>
      <c r="C36" s="164">
        <v>790234</v>
      </c>
      <c r="D36" s="164" t="s">
        <v>8</v>
      </c>
      <c r="E36" s="164" t="s">
        <v>8</v>
      </c>
      <c r="F36" s="164" t="s">
        <v>8</v>
      </c>
      <c r="G36" s="164" t="s">
        <v>8</v>
      </c>
      <c r="H36" s="164" t="s">
        <v>8</v>
      </c>
      <c r="I36" s="164" t="s">
        <v>8</v>
      </c>
      <c r="J36" s="164" t="s">
        <v>8</v>
      </c>
      <c r="K36" s="164" t="s">
        <v>8</v>
      </c>
      <c r="L36" s="164" t="s">
        <v>8</v>
      </c>
      <c r="M36" s="164" t="s">
        <v>8</v>
      </c>
      <c r="N36" s="164">
        <v>790234</v>
      </c>
      <c r="O36" s="85"/>
      <c r="P36" s="85"/>
      <c r="Q36" s="85"/>
      <c r="R36" s="85"/>
      <c r="S36" s="85"/>
      <c r="T36" s="85"/>
      <c r="U36" s="85"/>
      <c r="V36" s="85"/>
      <c r="W36" s="85"/>
      <c r="X36" s="85"/>
      <c r="Y36" s="85"/>
      <c r="Z36" s="85"/>
      <c r="AA36" s="85"/>
      <c r="AB36" s="85"/>
      <c r="AC36" s="85"/>
      <c r="AD36" s="85"/>
    </row>
    <row r="37" spans="1:30" s="71" customFormat="1" ht="11.1" customHeight="1">
      <c r="A37" s="69">
        <f>IF(B37&lt;&gt;"",COUNTA($B$20:B37),"")</f>
        <v>18</v>
      </c>
      <c r="B37" s="78" t="s">
        <v>99</v>
      </c>
      <c r="C37" s="164">
        <v>217286</v>
      </c>
      <c r="D37" s="164" t="s">
        <v>8</v>
      </c>
      <c r="E37" s="164" t="s">
        <v>8</v>
      </c>
      <c r="F37" s="164" t="s">
        <v>8</v>
      </c>
      <c r="G37" s="164" t="s">
        <v>8</v>
      </c>
      <c r="H37" s="164" t="s">
        <v>8</v>
      </c>
      <c r="I37" s="164" t="s">
        <v>8</v>
      </c>
      <c r="J37" s="164" t="s">
        <v>8</v>
      </c>
      <c r="K37" s="164" t="s">
        <v>8</v>
      </c>
      <c r="L37" s="164" t="s">
        <v>8</v>
      </c>
      <c r="M37" s="164" t="s">
        <v>8</v>
      </c>
      <c r="N37" s="164">
        <v>217286</v>
      </c>
      <c r="O37" s="85"/>
      <c r="P37" s="85"/>
      <c r="Q37" s="85"/>
      <c r="R37" s="85"/>
      <c r="S37" s="85"/>
      <c r="T37" s="85"/>
      <c r="U37" s="85"/>
      <c r="V37" s="85"/>
      <c r="W37" s="85"/>
      <c r="X37" s="85"/>
      <c r="Y37" s="85"/>
      <c r="Z37" s="85"/>
      <c r="AA37" s="85"/>
      <c r="AB37" s="85"/>
      <c r="AC37" s="85"/>
      <c r="AD37" s="85"/>
    </row>
    <row r="38" spans="1:30" s="71" customFormat="1" ht="11.1" customHeight="1">
      <c r="A38" s="69">
        <f>IF(B38&lt;&gt;"",COUNTA($B$20:B38),"")</f>
        <v>19</v>
      </c>
      <c r="B38" s="78" t="s">
        <v>26</v>
      </c>
      <c r="C38" s="164">
        <v>1025962</v>
      </c>
      <c r="D38" s="164" t="s">
        <v>8</v>
      </c>
      <c r="E38" s="164" t="s">
        <v>8</v>
      </c>
      <c r="F38" s="164" t="s">
        <v>8</v>
      </c>
      <c r="G38" s="164" t="s">
        <v>8</v>
      </c>
      <c r="H38" s="164" t="s">
        <v>8</v>
      </c>
      <c r="I38" s="164" t="s">
        <v>8</v>
      </c>
      <c r="J38" s="164" t="s">
        <v>8</v>
      </c>
      <c r="K38" s="164" t="s">
        <v>8</v>
      </c>
      <c r="L38" s="164" t="s">
        <v>8</v>
      </c>
      <c r="M38" s="164" t="s">
        <v>8</v>
      </c>
      <c r="N38" s="164">
        <v>1025962</v>
      </c>
      <c r="O38" s="85"/>
      <c r="P38" s="85"/>
      <c r="Q38" s="85"/>
      <c r="R38" s="85"/>
      <c r="S38" s="85"/>
      <c r="T38" s="85"/>
      <c r="U38" s="85"/>
      <c r="V38" s="85"/>
      <c r="W38" s="85"/>
      <c r="X38" s="85"/>
      <c r="Y38" s="85"/>
      <c r="Z38" s="85"/>
      <c r="AA38" s="85"/>
      <c r="AB38" s="85"/>
      <c r="AC38" s="85"/>
      <c r="AD38" s="85"/>
    </row>
    <row r="39" spans="1:30" s="71" customFormat="1" ht="21.6" customHeight="1">
      <c r="A39" s="69">
        <f>IF(B39&lt;&gt;"",COUNTA($B$20:B39),"")</f>
        <v>20</v>
      </c>
      <c r="B39" s="79" t="s">
        <v>83</v>
      </c>
      <c r="C39" s="164">
        <v>373383</v>
      </c>
      <c r="D39" s="164" t="s">
        <v>8</v>
      </c>
      <c r="E39" s="164" t="s">
        <v>8</v>
      </c>
      <c r="F39" s="164" t="s">
        <v>8</v>
      </c>
      <c r="G39" s="164" t="s">
        <v>8</v>
      </c>
      <c r="H39" s="164" t="s">
        <v>8</v>
      </c>
      <c r="I39" s="164" t="s">
        <v>8</v>
      </c>
      <c r="J39" s="164" t="s">
        <v>8</v>
      </c>
      <c r="K39" s="164" t="s">
        <v>8</v>
      </c>
      <c r="L39" s="164" t="s">
        <v>8</v>
      </c>
      <c r="M39" s="164" t="s">
        <v>8</v>
      </c>
      <c r="N39" s="164">
        <v>373383</v>
      </c>
      <c r="O39" s="85"/>
      <c r="P39" s="85"/>
      <c r="Q39" s="85"/>
      <c r="R39" s="85"/>
      <c r="S39" s="85"/>
      <c r="T39" s="85"/>
      <c r="U39" s="85"/>
      <c r="V39" s="85"/>
      <c r="W39" s="85"/>
      <c r="X39" s="85"/>
      <c r="Y39" s="85"/>
      <c r="Z39" s="85"/>
      <c r="AA39" s="85"/>
      <c r="AB39" s="85"/>
      <c r="AC39" s="85"/>
      <c r="AD39" s="85"/>
    </row>
    <row r="40" spans="1:30" s="71" customFormat="1" ht="21.6" customHeight="1">
      <c r="A40" s="69">
        <f>IF(B40&lt;&gt;"",COUNTA($B$20:B40),"")</f>
        <v>21</v>
      </c>
      <c r="B40" s="79" t="s">
        <v>84</v>
      </c>
      <c r="C40" s="164">
        <v>1142179</v>
      </c>
      <c r="D40" s="164">
        <v>7209</v>
      </c>
      <c r="E40" s="164">
        <v>3091</v>
      </c>
      <c r="F40" s="164">
        <v>20938</v>
      </c>
      <c r="G40" s="164">
        <v>41308</v>
      </c>
      <c r="H40" s="164">
        <v>988129</v>
      </c>
      <c r="I40" s="164">
        <v>433099</v>
      </c>
      <c r="J40" s="164">
        <v>555030</v>
      </c>
      <c r="K40" s="164">
        <v>8080</v>
      </c>
      <c r="L40" s="164">
        <v>67871</v>
      </c>
      <c r="M40" s="164">
        <v>5554</v>
      </c>
      <c r="N40" s="164" t="s">
        <v>8</v>
      </c>
      <c r="O40" s="85"/>
      <c r="P40" s="85"/>
      <c r="Q40" s="85"/>
      <c r="R40" s="85"/>
      <c r="S40" s="85"/>
      <c r="T40" s="85"/>
      <c r="U40" s="85"/>
      <c r="V40" s="85"/>
      <c r="W40" s="85"/>
      <c r="X40" s="85"/>
      <c r="Y40" s="85"/>
      <c r="Z40" s="85"/>
      <c r="AA40" s="85"/>
      <c r="AB40" s="85"/>
      <c r="AC40" s="85"/>
      <c r="AD40" s="85"/>
    </row>
    <row r="41" spans="1:30" s="71" customFormat="1" ht="21.6" customHeight="1">
      <c r="A41" s="69">
        <f>IF(B41&lt;&gt;"",COUNTA($B$20:B41),"")</f>
        <v>22</v>
      </c>
      <c r="B41" s="79" t="s">
        <v>85</v>
      </c>
      <c r="C41" s="164">
        <v>325509</v>
      </c>
      <c r="D41" s="164">
        <v>13397</v>
      </c>
      <c r="E41" s="164">
        <v>128</v>
      </c>
      <c r="F41" s="164">
        <v>4121</v>
      </c>
      <c r="G41" s="164">
        <v>5013</v>
      </c>
      <c r="H41" s="164">
        <v>297329</v>
      </c>
      <c r="I41" s="164">
        <v>295242</v>
      </c>
      <c r="J41" s="164">
        <v>2087</v>
      </c>
      <c r="K41" s="164">
        <v>966</v>
      </c>
      <c r="L41" s="164">
        <v>1704</v>
      </c>
      <c r="M41" s="164">
        <v>2850</v>
      </c>
      <c r="N41" s="164" t="s">
        <v>8</v>
      </c>
      <c r="O41" s="85"/>
      <c r="P41" s="85"/>
      <c r="Q41" s="85"/>
      <c r="R41" s="85"/>
      <c r="S41" s="85"/>
      <c r="T41" s="85"/>
      <c r="U41" s="85"/>
      <c r="V41" s="85"/>
      <c r="W41" s="85"/>
      <c r="X41" s="85"/>
      <c r="Y41" s="85"/>
      <c r="Z41" s="85"/>
      <c r="AA41" s="85"/>
      <c r="AB41" s="85"/>
      <c r="AC41" s="85"/>
      <c r="AD41" s="85"/>
    </row>
    <row r="42" spans="1:30" s="71" customFormat="1" ht="11.1" customHeight="1">
      <c r="A42" s="69">
        <f>IF(B42&lt;&gt;"",COUNTA($B$20:B42),"")</f>
        <v>23</v>
      </c>
      <c r="B42" s="78" t="s">
        <v>86</v>
      </c>
      <c r="C42" s="164">
        <v>325383</v>
      </c>
      <c r="D42" s="164">
        <v>3433</v>
      </c>
      <c r="E42" s="164">
        <v>73980</v>
      </c>
      <c r="F42" s="164">
        <v>4814</v>
      </c>
      <c r="G42" s="164">
        <v>8632</v>
      </c>
      <c r="H42" s="164">
        <v>4006</v>
      </c>
      <c r="I42" s="164">
        <v>514</v>
      </c>
      <c r="J42" s="164">
        <v>3492</v>
      </c>
      <c r="K42" s="164">
        <v>9978</v>
      </c>
      <c r="L42" s="164">
        <v>57711</v>
      </c>
      <c r="M42" s="164">
        <v>162830</v>
      </c>
      <c r="N42" s="164" t="s">
        <v>8</v>
      </c>
      <c r="O42" s="85"/>
      <c r="P42" s="85"/>
      <c r="Q42" s="85"/>
      <c r="R42" s="85"/>
      <c r="S42" s="85"/>
      <c r="T42" s="85"/>
      <c r="U42" s="85"/>
      <c r="V42" s="85"/>
      <c r="W42" s="85"/>
      <c r="X42" s="85"/>
      <c r="Y42" s="85"/>
      <c r="Z42" s="85"/>
      <c r="AA42" s="85"/>
      <c r="AB42" s="85"/>
      <c r="AC42" s="85"/>
      <c r="AD42" s="85"/>
    </row>
    <row r="43" spans="1:30" s="71" customFormat="1" ht="11.1" customHeight="1">
      <c r="A43" s="69">
        <f>IF(B43&lt;&gt;"",COUNTA($B$20:B43),"")</f>
        <v>24</v>
      </c>
      <c r="B43" s="78" t="s">
        <v>87</v>
      </c>
      <c r="C43" s="164">
        <v>2695055</v>
      </c>
      <c r="D43" s="164">
        <v>255669</v>
      </c>
      <c r="E43" s="164">
        <v>85135</v>
      </c>
      <c r="F43" s="164">
        <v>98725</v>
      </c>
      <c r="G43" s="164">
        <v>12942</v>
      </c>
      <c r="H43" s="164">
        <v>1053674</v>
      </c>
      <c r="I43" s="164">
        <v>675902</v>
      </c>
      <c r="J43" s="164">
        <v>377773</v>
      </c>
      <c r="K43" s="164">
        <v>12122</v>
      </c>
      <c r="L43" s="164">
        <v>65322</v>
      </c>
      <c r="M43" s="164">
        <v>106550</v>
      </c>
      <c r="N43" s="164">
        <v>1004915</v>
      </c>
      <c r="O43" s="85"/>
      <c r="P43" s="85"/>
      <c r="Q43" s="85"/>
      <c r="R43" s="85"/>
      <c r="S43" s="85"/>
      <c r="T43" s="85"/>
      <c r="U43" s="85"/>
      <c r="V43" s="85"/>
      <c r="W43" s="85"/>
      <c r="X43" s="85"/>
      <c r="Y43" s="85"/>
      <c r="Z43" s="85"/>
      <c r="AA43" s="85"/>
      <c r="AB43" s="85"/>
      <c r="AC43" s="85"/>
      <c r="AD43" s="85"/>
    </row>
    <row r="44" spans="1:30" s="71" customFormat="1" ht="11.1" customHeight="1">
      <c r="A44" s="69">
        <f>IF(B44&lt;&gt;"",COUNTA($B$20:B44),"")</f>
        <v>25</v>
      </c>
      <c r="B44" s="78" t="s">
        <v>73</v>
      </c>
      <c r="C44" s="164">
        <v>1476545</v>
      </c>
      <c r="D44" s="164">
        <v>98365</v>
      </c>
      <c r="E44" s="164">
        <v>10349</v>
      </c>
      <c r="F44" s="164">
        <v>82989</v>
      </c>
      <c r="G44" s="164">
        <v>668</v>
      </c>
      <c r="H44" s="164">
        <v>328973</v>
      </c>
      <c r="I44" s="164">
        <v>697</v>
      </c>
      <c r="J44" s="164">
        <v>328276</v>
      </c>
      <c r="K44" s="164">
        <v>1053</v>
      </c>
      <c r="L44" s="164">
        <v>10732</v>
      </c>
      <c r="M44" s="164">
        <v>1964</v>
      </c>
      <c r="N44" s="164">
        <v>941451</v>
      </c>
      <c r="O44" s="85"/>
      <c r="P44" s="85"/>
      <c r="Q44" s="85"/>
      <c r="R44" s="85"/>
      <c r="S44" s="85"/>
      <c r="T44" s="85"/>
      <c r="U44" s="85"/>
      <c r="V44" s="85"/>
      <c r="W44" s="85"/>
      <c r="X44" s="85"/>
      <c r="Y44" s="85"/>
      <c r="Z44" s="85"/>
      <c r="AA44" s="85"/>
      <c r="AB44" s="85"/>
      <c r="AC44" s="85"/>
      <c r="AD44" s="85"/>
    </row>
    <row r="45" spans="1:30" s="71" customFormat="1" ht="19.149999999999999" customHeight="1">
      <c r="A45" s="70">
        <f>IF(B45&lt;&gt;"",COUNTA($B$20:B45),"")</f>
        <v>26</v>
      </c>
      <c r="B45" s="80" t="s">
        <v>88</v>
      </c>
      <c r="C45" s="168">
        <v>6183138</v>
      </c>
      <c r="D45" s="168">
        <v>181342</v>
      </c>
      <c r="E45" s="168">
        <v>151985</v>
      </c>
      <c r="F45" s="168">
        <v>45609</v>
      </c>
      <c r="G45" s="168">
        <v>67226</v>
      </c>
      <c r="H45" s="168">
        <v>2014165</v>
      </c>
      <c r="I45" s="168">
        <v>1404060</v>
      </c>
      <c r="J45" s="168">
        <v>610106</v>
      </c>
      <c r="K45" s="168">
        <v>30093</v>
      </c>
      <c r="L45" s="168">
        <v>181877</v>
      </c>
      <c r="M45" s="168">
        <v>275821</v>
      </c>
      <c r="N45" s="168">
        <v>3235020</v>
      </c>
      <c r="O45" s="85"/>
      <c r="P45" s="85"/>
      <c r="Q45" s="85"/>
      <c r="R45" s="85"/>
      <c r="S45" s="85"/>
      <c r="T45" s="85"/>
      <c r="U45" s="85"/>
      <c r="V45" s="85"/>
      <c r="W45" s="85"/>
      <c r="X45" s="85"/>
      <c r="Y45" s="85"/>
      <c r="Z45" s="85"/>
      <c r="AA45" s="85"/>
      <c r="AB45" s="85"/>
      <c r="AC45" s="85"/>
      <c r="AD45" s="85"/>
    </row>
    <row r="46" spans="1:30" s="87" customFormat="1" ht="11.1" customHeight="1">
      <c r="A46" s="69">
        <f>IF(B46&lt;&gt;"",COUNTA($B$20:B46),"")</f>
        <v>27</v>
      </c>
      <c r="B46" s="78" t="s">
        <v>89</v>
      </c>
      <c r="C46" s="164">
        <v>654593</v>
      </c>
      <c r="D46" s="164">
        <v>17641</v>
      </c>
      <c r="E46" s="164">
        <v>37333</v>
      </c>
      <c r="F46" s="164">
        <v>144866</v>
      </c>
      <c r="G46" s="164">
        <v>12463</v>
      </c>
      <c r="H46" s="164">
        <v>11616</v>
      </c>
      <c r="I46" s="164">
        <v>1839</v>
      </c>
      <c r="J46" s="164">
        <v>9778</v>
      </c>
      <c r="K46" s="164">
        <v>9380</v>
      </c>
      <c r="L46" s="164">
        <v>160485</v>
      </c>
      <c r="M46" s="164">
        <v>122084</v>
      </c>
      <c r="N46" s="164">
        <v>138724</v>
      </c>
      <c r="O46" s="86"/>
      <c r="P46" s="86"/>
      <c r="Q46" s="86"/>
      <c r="R46" s="86"/>
      <c r="S46" s="86"/>
      <c r="T46" s="86"/>
      <c r="U46" s="86"/>
      <c r="V46" s="86"/>
      <c r="W46" s="86"/>
      <c r="X46" s="86"/>
      <c r="Y46" s="86"/>
      <c r="Z46" s="86"/>
      <c r="AA46" s="86"/>
      <c r="AB46" s="86"/>
      <c r="AC46" s="86"/>
      <c r="AD46" s="86"/>
    </row>
    <row r="47" spans="1:30" s="87" customFormat="1" ht="11.1" customHeight="1">
      <c r="A47" s="69">
        <f>IF(B47&lt;&gt;"",COUNTA($B$20:B47),"")</f>
        <v>28</v>
      </c>
      <c r="B47" s="78" t="s">
        <v>90</v>
      </c>
      <c r="C47" s="164">
        <v>1197</v>
      </c>
      <c r="D47" s="164" t="s">
        <v>8</v>
      </c>
      <c r="E47" s="164" t="s">
        <v>8</v>
      </c>
      <c r="F47" s="164" t="s">
        <v>8</v>
      </c>
      <c r="G47" s="164" t="s">
        <v>8</v>
      </c>
      <c r="H47" s="164" t="s">
        <v>8</v>
      </c>
      <c r="I47" s="164" t="s">
        <v>8</v>
      </c>
      <c r="J47" s="164" t="s">
        <v>8</v>
      </c>
      <c r="K47" s="164" t="s">
        <v>8</v>
      </c>
      <c r="L47" s="164" t="s">
        <v>8</v>
      </c>
      <c r="M47" s="164" t="s">
        <v>8</v>
      </c>
      <c r="N47" s="164">
        <v>1197</v>
      </c>
      <c r="O47" s="86"/>
      <c r="P47" s="86"/>
      <c r="Q47" s="86"/>
      <c r="R47" s="86"/>
      <c r="S47" s="86"/>
      <c r="T47" s="86"/>
      <c r="U47" s="86"/>
      <c r="V47" s="86"/>
      <c r="W47" s="86"/>
      <c r="X47" s="86"/>
      <c r="Y47" s="86"/>
      <c r="Z47" s="86"/>
      <c r="AA47" s="86"/>
      <c r="AB47" s="86"/>
      <c r="AC47" s="86"/>
      <c r="AD47" s="86"/>
    </row>
    <row r="48" spans="1:30" s="87" customFormat="1" ht="11.1" customHeight="1">
      <c r="A48" s="69">
        <f>IF(B48&lt;&gt;"",COUNTA($B$20:B48),"")</f>
        <v>29</v>
      </c>
      <c r="B48" s="78" t="s">
        <v>91</v>
      </c>
      <c r="C48" s="164">
        <v>320971</v>
      </c>
      <c r="D48" s="164">
        <v>43784</v>
      </c>
      <c r="E48" s="164">
        <v>9287</v>
      </c>
      <c r="F48" s="164">
        <v>18115</v>
      </c>
      <c r="G48" s="164">
        <v>1871</v>
      </c>
      <c r="H48" s="164">
        <v>2273</v>
      </c>
      <c r="I48" s="164">
        <v>304</v>
      </c>
      <c r="J48" s="164">
        <v>1969</v>
      </c>
      <c r="K48" s="164">
        <v>5686</v>
      </c>
      <c r="L48" s="164">
        <v>85066</v>
      </c>
      <c r="M48" s="164">
        <v>148584</v>
      </c>
      <c r="N48" s="164">
        <v>6303</v>
      </c>
      <c r="O48" s="86"/>
      <c r="P48" s="86"/>
      <c r="Q48" s="86"/>
      <c r="R48" s="86"/>
      <c r="S48" s="86"/>
      <c r="T48" s="86"/>
      <c r="U48" s="86"/>
      <c r="V48" s="86"/>
      <c r="W48" s="86"/>
      <c r="X48" s="86"/>
      <c r="Y48" s="86"/>
      <c r="Z48" s="86"/>
      <c r="AA48" s="86"/>
      <c r="AB48" s="86"/>
      <c r="AC48" s="86"/>
      <c r="AD48" s="86"/>
    </row>
    <row r="49" spans="1:30" s="87" customFormat="1" ht="11.1" customHeight="1">
      <c r="A49" s="69">
        <f>IF(B49&lt;&gt;"",COUNTA($B$20:B49),"")</f>
        <v>30</v>
      </c>
      <c r="B49" s="78" t="s">
        <v>73</v>
      </c>
      <c r="C49" s="164">
        <v>17242</v>
      </c>
      <c r="D49" s="164">
        <v>1169</v>
      </c>
      <c r="E49" s="164">
        <v>6181</v>
      </c>
      <c r="F49" s="164">
        <v>2873</v>
      </c>
      <c r="G49" s="164">
        <v>341</v>
      </c>
      <c r="H49" s="164">
        <v>645</v>
      </c>
      <c r="I49" s="164" t="s">
        <v>8</v>
      </c>
      <c r="J49" s="164">
        <v>645</v>
      </c>
      <c r="K49" s="164">
        <v>3</v>
      </c>
      <c r="L49" s="164">
        <v>4176</v>
      </c>
      <c r="M49" s="164">
        <v>92</v>
      </c>
      <c r="N49" s="164">
        <v>1762</v>
      </c>
      <c r="O49" s="86"/>
      <c r="P49" s="86"/>
      <c r="Q49" s="86"/>
      <c r="R49" s="86"/>
      <c r="S49" s="86"/>
      <c r="T49" s="86"/>
      <c r="U49" s="86"/>
      <c r="V49" s="86"/>
      <c r="W49" s="86"/>
      <c r="X49" s="86"/>
      <c r="Y49" s="86"/>
      <c r="Z49" s="86"/>
      <c r="AA49" s="86"/>
      <c r="AB49" s="86"/>
      <c r="AC49" s="86"/>
      <c r="AD49" s="86"/>
    </row>
    <row r="50" spans="1:30" s="71" customFormat="1" ht="19.149999999999999" customHeight="1">
      <c r="A50" s="70">
        <f>IF(B50&lt;&gt;"",COUNTA($B$20:B50),"")</f>
        <v>31</v>
      </c>
      <c r="B50" s="80" t="s">
        <v>92</v>
      </c>
      <c r="C50" s="168">
        <v>959519</v>
      </c>
      <c r="D50" s="168">
        <v>60257</v>
      </c>
      <c r="E50" s="168">
        <v>40439</v>
      </c>
      <c r="F50" s="168">
        <v>160108</v>
      </c>
      <c r="G50" s="168">
        <v>13993</v>
      </c>
      <c r="H50" s="168">
        <v>13245</v>
      </c>
      <c r="I50" s="168">
        <v>2143</v>
      </c>
      <c r="J50" s="168">
        <v>11102</v>
      </c>
      <c r="K50" s="168">
        <v>15063</v>
      </c>
      <c r="L50" s="168">
        <v>241375</v>
      </c>
      <c r="M50" s="168">
        <v>270577</v>
      </c>
      <c r="N50" s="168">
        <v>144462</v>
      </c>
      <c r="O50" s="85"/>
      <c r="P50" s="85"/>
      <c r="Q50" s="85"/>
      <c r="R50" s="85"/>
      <c r="S50" s="85"/>
      <c r="T50" s="85"/>
      <c r="U50" s="85"/>
      <c r="V50" s="85"/>
      <c r="W50" s="85"/>
      <c r="X50" s="85"/>
      <c r="Y50" s="85"/>
      <c r="Z50" s="85"/>
      <c r="AA50" s="85"/>
      <c r="AB50" s="85"/>
      <c r="AC50" s="85"/>
      <c r="AD50" s="85"/>
    </row>
    <row r="51" spans="1:30" s="71" customFormat="1" ht="19.149999999999999" customHeight="1">
      <c r="A51" s="70">
        <f>IF(B51&lt;&gt;"",COUNTA($B$20:B51),"")</f>
        <v>32</v>
      </c>
      <c r="B51" s="80" t="s">
        <v>93</v>
      </c>
      <c r="C51" s="168">
        <v>7142657</v>
      </c>
      <c r="D51" s="168">
        <v>241600</v>
      </c>
      <c r="E51" s="168">
        <v>192423</v>
      </c>
      <c r="F51" s="168">
        <v>205717</v>
      </c>
      <c r="G51" s="168">
        <v>81219</v>
      </c>
      <c r="H51" s="168">
        <v>2027410</v>
      </c>
      <c r="I51" s="168">
        <v>1406202</v>
      </c>
      <c r="J51" s="168">
        <v>621208</v>
      </c>
      <c r="K51" s="168">
        <v>45156</v>
      </c>
      <c r="L51" s="168">
        <v>423252</v>
      </c>
      <c r="M51" s="168">
        <v>546397</v>
      </c>
      <c r="N51" s="168">
        <v>3379483</v>
      </c>
      <c r="O51" s="85"/>
      <c r="P51" s="85"/>
      <c r="Q51" s="85"/>
      <c r="R51" s="85"/>
      <c r="S51" s="85"/>
      <c r="T51" s="85"/>
      <c r="U51" s="85"/>
      <c r="V51" s="85"/>
      <c r="W51" s="85"/>
      <c r="X51" s="85"/>
      <c r="Y51" s="85"/>
      <c r="Z51" s="85"/>
      <c r="AA51" s="85"/>
      <c r="AB51" s="85"/>
      <c r="AC51" s="85"/>
      <c r="AD51" s="85"/>
    </row>
    <row r="52" spans="1:30" s="71" customFormat="1" ht="19.149999999999999" customHeight="1">
      <c r="A52" s="70">
        <f>IF(B52&lt;&gt;"",COUNTA($B$20:B52),"")</f>
        <v>33</v>
      </c>
      <c r="B52" s="80" t="s">
        <v>94</v>
      </c>
      <c r="C52" s="168">
        <v>-277403</v>
      </c>
      <c r="D52" s="168">
        <v>-726556</v>
      </c>
      <c r="E52" s="168">
        <v>-272807</v>
      </c>
      <c r="F52" s="168">
        <v>-448473</v>
      </c>
      <c r="G52" s="168">
        <v>-131789</v>
      </c>
      <c r="H52" s="168">
        <v>-1282367</v>
      </c>
      <c r="I52" s="168">
        <v>-383455</v>
      </c>
      <c r="J52" s="168">
        <v>-898912</v>
      </c>
      <c r="K52" s="168">
        <v>-130031</v>
      </c>
      <c r="L52" s="168">
        <v>-498735</v>
      </c>
      <c r="M52" s="168">
        <v>-107137</v>
      </c>
      <c r="N52" s="168">
        <v>3320491</v>
      </c>
      <c r="O52" s="85"/>
      <c r="P52" s="85"/>
      <c r="Q52" s="85"/>
      <c r="R52" s="85"/>
      <c r="S52" s="85"/>
      <c r="T52" s="85"/>
      <c r="U52" s="85"/>
      <c r="V52" s="85"/>
      <c r="W52" s="85"/>
      <c r="X52" s="85"/>
      <c r="Y52" s="85"/>
      <c r="Z52" s="85"/>
      <c r="AA52" s="85"/>
      <c r="AB52" s="85"/>
      <c r="AC52" s="85"/>
      <c r="AD52" s="85"/>
    </row>
    <row r="53" spans="1:30" s="87" customFormat="1" ht="24.95" customHeight="1">
      <c r="A53" s="69">
        <f>IF(B53&lt;&gt;"",COUNTA($B$20:B53),"")</f>
        <v>34</v>
      </c>
      <c r="B53" s="81" t="s">
        <v>95</v>
      </c>
      <c r="C53" s="169">
        <v>26599</v>
      </c>
      <c r="D53" s="169">
        <v>-656526</v>
      </c>
      <c r="E53" s="169">
        <v>-208182</v>
      </c>
      <c r="F53" s="169">
        <v>-401601</v>
      </c>
      <c r="G53" s="169">
        <v>-124868</v>
      </c>
      <c r="H53" s="169">
        <v>-1269073</v>
      </c>
      <c r="I53" s="169">
        <v>-384133</v>
      </c>
      <c r="J53" s="169">
        <v>-884941</v>
      </c>
      <c r="K53" s="169">
        <v>-106651</v>
      </c>
      <c r="L53" s="169">
        <v>-308283</v>
      </c>
      <c r="M53" s="169">
        <v>-85001</v>
      </c>
      <c r="N53" s="169">
        <v>3186784</v>
      </c>
      <c r="O53" s="86"/>
      <c r="P53" s="86"/>
      <c r="Q53" s="86"/>
      <c r="R53" s="86"/>
      <c r="S53" s="86"/>
      <c r="T53" s="86"/>
      <c r="U53" s="86"/>
      <c r="V53" s="86"/>
      <c r="W53" s="86"/>
      <c r="X53" s="86"/>
      <c r="Y53" s="86"/>
      <c r="Z53" s="86"/>
      <c r="AA53" s="86"/>
      <c r="AB53" s="86"/>
      <c r="AC53" s="86"/>
      <c r="AD53" s="86"/>
    </row>
    <row r="54" spans="1:30" s="87" customFormat="1" ht="15" customHeight="1">
      <c r="A54" s="69">
        <f>IF(B54&lt;&gt;"",COUNTA($B$20:B54),"")</f>
        <v>35</v>
      </c>
      <c r="B54" s="78" t="s">
        <v>96</v>
      </c>
      <c r="C54" s="164">
        <v>308499</v>
      </c>
      <c r="D54" s="164">
        <v>4550</v>
      </c>
      <c r="E54" s="164">
        <v>1482</v>
      </c>
      <c r="F54" s="164">
        <v>18046</v>
      </c>
      <c r="G54" s="164" t="s">
        <v>8</v>
      </c>
      <c r="H54" s="164">
        <v>1000</v>
      </c>
      <c r="I54" s="164" t="s">
        <v>8</v>
      </c>
      <c r="J54" s="164">
        <v>1000</v>
      </c>
      <c r="K54" s="164">
        <v>100</v>
      </c>
      <c r="L54" s="164">
        <v>3080</v>
      </c>
      <c r="M54" s="164" t="s">
        <v>8</v>
      </c>
      <c r="N54" s="164">
        <v>280240</v>
      </c>
      <c r="O54" s="86"/>
      <c r="P54" s="86"/>
      <c r="Q54" s="86"/>
      <c r="R54" s="86"/>
      <c r="S54" s="86"/>
      <c r="T54" s="86"/>
      <c r="U54" s="86"/>
      <c r="V54" s="86"/>
      <c r="W54" s="86"/>
      <c r="X54" s="86"/>
      <c r="Y54" s="86"/>
      <c r="Z54" s="86"/>
      <c r="AA54" s="86"/>
      <c r="AB54" s="86"/>
      <c r="AC54" s="86"/>
      <c r="AD54" s="86"/>
    </row>
    <row r="55" spans="1:30" ht="11.1" customHeight="1">
      <c r="A55" s="69">
        <f>IF(B55&lt;&gt;"",COUNTA($B$20:B55),"")</f>
        <v>36</v>
      </c>
      <c r="B55" s="78" t="s">
        <v>97</v>
      </c>
      <c r="C55" s="164">
        <v>178486</v>
      </c>
      <c r="D55" s="164">
        <v>5382</v>
      </c>
      <c r="E55" s="164">
        <v>618</v>
      </c>
      <c r="F55" s="164">
        <v>2388</v>
      </c>
      <c r="G55" s="164">
        <v>96</v>
      </c>
      <c r="H55" s="164">
        <v>745</v>
      </c>
      <c r="I55" s="164">
        <v>69</v>
      </c>
      <c r="J55" s="164">
        <v>676</v>
      </c>
      <c r="K55" s="164">
        <v>319</v>
      </c>
      <c r="L55" s="164">
        <v>2725</v>
      </c>
      <c r="M55" s="164">
        <v>1491</v>
      </c>
      <c r="N55" s="164">
        <v>164722</v>
      </c>
    </row>
    <row r="56" spans="1:30" s="74" customFormat="1" ht="20.100000000000001" customHeight="1">
      <c r="A56" s="69" t="str">
        <f>IF(B56&lt;&gt;"",COUNTA($B$20:B56),"")</f>
        <v/>
      </c>
      <c r="B56" s="78"/>
      <c r="C56" s="240" t="s">
        <v>52</v>
      </c>
      <c r="D56" s="241"/>
      <c r="E56" s="241"/>
      <c r="F56" s="241"/>
      <c r="G56" s="241"/>
      <c r="H56" s="241" t="s">
        <v>52</v>
      </c>
      <c r="I56" s="241"/>
      <c r="J56" s="241"/>
      <c r="K56" s="241"/>
      <c r="L56" s="241"/>
      <c r="M56" s="241"/>
      <c r="N56" s="241"/>
    </row>
    <row r="57" spans="1:30" s="71" customFormat="1" ht="11.1" customHeight="1">
      <c r="A57" s="69">
        <f>IF(B57&lt;&gt;"",COUNTA($B$20:B57),"")</f>
        <v>37</v>
      </c>
      <c r="B57" s="78" t="s">
        <v>69</v>
      </c>
      <c r="C57" s="165">
        <v>932.39</v>
      </c>
      <c r="D57" s="165">
        <v>338.22</v>
      </c>
      <c r="E57" s="165">
        <v>149.69</v>
      </c>
      <c r="F57" s="165">
        <v>44.68</v>
      </c>
      <c r="G57" s="165">
        <v>42.95</v>
      </c>
      <c r="H57" s="165">
        <v>172.02</v>
      </c>
      <c r="I57" s="165">
        <v>61.29</v>
      </c>
      <c r="J57" s="165">
        <v>110.74</v>
      </c>
      <c r="K57" s="165">
        <v>33.42</v>
      </c>
      <c r="L57" s="165">
        <v>94.24</v>
      </c>
      <c r="M57" s="165">
        <v>57.16</v>
      </c>
      <c r="N57" s="165" t="s">
        <v>8</v>
      </c>
      <c r="O57" s="85"/>
      <c r="P57" s="85"/>
      <c r="Q57" s="85"/>
      <c r="R57" s="85"/>
      <c r="S57" s="85"/>
      <c r="T57" s="85"/>
      <c r="U57" s="85"/>
      <c r="V57" s="85"/>
      <c r="W57" s="85"/>
      <c r="X57" s="85"/>
      <c r="Y57" s="85"/>
      <c r="Z57" s="85"/>
      <c r="AA57" s="85"/>
      <c r="AB57" s="85"/>
      <c r="AC57" s="85"/>
      <c r="AD57" s="85"/>
    </row>
    <row r="58" spans="1:30" s="71" customFormat="1" ht="11.1" customHeight="1">
      <c r="A58" s="69">
        <f>IF(B58&lt;&gt;"",COUNTA($B$20:B58),"")</f>
        <v>38</v>
      </c>
      <c r="B58" s="78" t="s">
        <v>70</v>
      </c>
      <c r="C58" s="165">
        <v>637.41999999999996</v>
      </c>
      <c r="D58" s="165">
        <v>136.32</v>
      </c>
      <c r="E58" s="165">
        <v>46.27</v>
      </c>
      <c r="F58" s="165">
        <v>174.98</v>
      </c>
      <c r="G58" s="165">
        <v>16.5</v>
      </c>
      <c r="H58" s="165">
        <v>81.27</v>
      </c>
      <c r="I58" s="165">
        <v>67.25</v>
      </c>
      <c r="J58" s="165">
        <v>14.02</v>
      </c>
      <c r="K58" s="165">
        <v>22.04</v>
      </c>
      <c r="L58" s="165">
        <v>103.19</v>
      </c>
      <c r="M58" s="165">
        <v>56.67</v>
      </c>
      <c r="N58" s="165">
        <v>0.18</v>
      </c>
      <c r="O58" s="85"/>
      <c r="P58" s="85"/>
      <c r="Q58" s="85"/>
      <c r="R58" s="85"/>
      <c r="S58" s="85"/>
      <c r="T58" s="85"/>
      <c r="U58" s="85"/>
      <c r="V58" s="85"/>
      <c r="W58" s="85"/>
      <c r="X58" s="85"/>
      <c r="Y58" s="85"/>
      <c r="Z58" s="85"/>
      <c r="AA58" s="85"/>
      <c r="AB58" s="85"/>
      <c r="AC58" s="85"/>
      <c r="AD58" s="85"/>
    </row>
    <row r="59" spans="1:30" s="71" customFormat="1" ht="21.6" customHeight="1">
      <c r="A59" s="69">
        <f>IF(B59&lt;&gt;"",COUNTA($B$20:B59),"")</f>
        <v>39</v>
      </c>
      <c r="B59" s="79" t="s">
        <v>626</v>
      </c>
      <c r="C59" s="165">
        <v>1188.18</v>
      </c>
      <c r="D59" s="165" t="s">
        <v>8</v>
      </c>
      <c r="E59" s="165" t="s">
        <v>8</v>
      </c>
      <c r="F59" s="165" t="s">
        <v>8</v>
      </c>
      <c r="G59" s="165" t="s">
        <v>8</v>
      </c>
      <c r="H59" s="165">
        <v>1188.18</v>
      </c>
      <c r="I59" s="165">
        <v>943.52</v>
      </c>
      <c r="J59" s="165">
        <v>244.66</v>
      </c>
      <c r="K59" s="165" t="s">
        <v>8</v>
      </c>
      <c r="L59" s="165" t="s">
        <v>8</v>
      </c>
      <c r="M59" s="165" t="s">
        <v>8</v>
      </c>
      <c r="N59" s="165" t="s">
        <v>8</v>
      </c>
      <c r="O59" s="85"/>
      <c r="P59" s="85"/>
      <c r="Q59" s="85"/>
      <c r="R59" s="85"/>
      <c r="S59" s="85"/>
      <c r="T59" s="85"/>
      <c r="U59" s="85"/>
      <c r="V59" s="85"/>
      <c r="W59" s="85"/>
      <c r="X59" s="85"/>
      <c r="Y59" s="85"/>
      <c r="Z59" s="85"/>
      <c r="AA59" s="85"/>
      <c r="AB59" s="85"/>
      <c r="AC59" s="85"/>
      <c r="AD59" s="85"/>
    </row>
    <row r="60" spans="1:30" s="71" customFormat="1" ht="11.1" customHeight="1">
      <c r="A60" s="69">
        <f>IF(B60&lt;&gt;"",COUNTA($B$20:B60),"")</f>
        <v>40</v>
      </c>
      <c r="B60" s="78" t="s">
        <v>71</v>
      </c>
      <c r="C60" s="165">
        <v>23.13</v>
      </c>
      <c r="D60" s="165">
        <v>0.43</v>
      </c>
      <c r="E60" s="165">
        <v>0.1</v>
      </c>
      <c r="F60" s="165">
        <v>0.34</v>
      </c>
      <c r="G60" s="165">
        <v>0.02</v>
      </c>
      <c r="H60" s="165">
        <v>0.16</v>
      </c>
      <c r="I60" s="165" t="s">
        <v>8</v>
      </c>
      <c r="J60" s="165">
        <v>0.16</v>
      </c>
      <c r="K60" s="165">
        <v>0.04</v>
      </c>
      <c r="L60" s="165">
        <v>0.27</v>
      </c>
      <c r="M60" s="165">
        <v>0.28999999999999998</v>
      </c>
      <c r="N60" s="165">
        <v>21.49</v>
      </c>
      <c r="O60" s="85"/>
      <c r="P60" s="85"/>
      <c r="Q60" s="85"/>
      <c r="R60" s="85"/>
      <c r="S60" s="85"/>
      <c r="T60" s="85"/>
      <c r="U60" s="85"/>
      <c r="V60" s="85"/>
      <c r="W60" s="85"/>
      <c r="X60" s="85"/>
      <c r="Y60" s="85"/>
      <c r="Z60" s="85"/>
      <c r="AA60" s="85"/>
      <c r="AB60" s="85"/>
      <c r="AC60" s="85"/>
      <c r="AD60" s="85"/>
    </row>
    <row r="61" spans="1:30" s="71" customFormat="1" ht="11.1" customHeight="1">
      <c r="A61" s="69">
        <f>IF(B61&lt;&gt;"",COUNTA($B$20:B61),"")</f>
        <v>41</v>
      </c>
      <c r="B61" s="78" t="s">
        <v>72</v>
      </c>
      <c r="C61" s="165">
        <v>2063.54</v>
      </c>
      <c r="D61" s="165">
        <v>119.25</v>
      </c>
      <c r="E61" s="165">
        <v>39.1</v>
      </c>
      <c r="F61" s="165">
        <v>116.51</v>
      </c>
      <c r="G61" s="165">
        <v>62.88</v>
      </c>
      <c r="H61" s="165">
        <v>851.01</v>
      </c>
      <c r="I61" s="165">
        <v>63.34</v>
      </c>
      <c r="J61" s="165">
        <v>787.67</v>
      </c>
      <c r="K61" s="165">
        <v>31.96</v>
      </c>
      <c r="L61" s="165">
        <v>120.22</v>
      </c>
      <c r="M61" s="165">
        <v>116.14</v>
      </c>
      <c r="N61" s="165">
        <v>606.48</v>
      </c>
      <c r="O61" s="85"/>
      <c r="P61" s="85"/>
      <c r="Q61" s="85"/>
      <c r="R61" s="85"/>
      <c r="S61" s="85"/>
      <c r="T61" s="85"/>
      <c r="U61" s="85"/>
      <c r="V61" s="85"/>
      <c r="W61" s="85"/>
      <c r="X61" s="85"/>
      <c r="Y61" s="85"/>
      <c r="Z61" s="85"/>
      <c r="AA61" s="85"/>
      <c r="AB61" s="85"/>
      <c r="AC61" s="85"/>
      <c r="AD61" s="85"/>
    </row>
    <row r="62" spans="1:30" s="71" customFormat="1" ht="11.1" customHeight="1">
      <c r="A62" s="69">
        <f>IF(B62&lt;&gt;"",COUNTA($B$20:B62),"")</f>
        <v>42</v>
      </c>
      <c r="B62" s="78" t="s">
        <v>73</v>
      </c>
      <c r="C62" s="165">
        <v>937.15</v>
      </c>
      <c r="D62" s="165">
        <v>62.43</v>
      </c>
      <c r="E62" s="165">
        <v>6.57</v>
      </c>
      <c r="F62" s="165">
        <v>52.67</v>
      </c>
      <c r="G62" s="165">
        <v>0.42</v>
      </c>
      <c r="H62" s="165">
        <v>208.8</v>
      </c>
      <c r="I62" s="165">
        <v>0.44</v>
      </c>
      <c r="J62" s="165">
        <v>208.35</v>
      </c>
      <c r="K62" s="165">
        <v>0.67</v>
      </c>
      <c r="L62" s="165">
        <v>6.81</v>
      </c>
      <c r="M62" s="165">
        <v>1.25</v>
      </c>
      <c r="N62" s="165">
        <v>597.53</v>
      </c>
      <c r="O62" s="85"/>
      <c r="P62" s="85"/>
      <c r="Q62" s="85"/>
      <c r="R62" s="85"/>
      <c r="S62" s="85"/>
      <c r="T62" s="85"/>
      <c r="U62" s="85"/>
      <c r="V62" s="85"/>
      <c r="W62" s="85"/>
      <c r="X62" s="85"/>
      <c r="Y62" s="85"/>
      <c r="Z62" s="85"/>
      <c r="AA62" s="85"/>
      <c r="AB62" s="85"/>
      <c r="AC62" s="85"/>
      <c r="AD62" s="85"/>
    </row>
    <row r="63" spans="1:30" s="71" customFormat="1" ht="19.149999999999999" customHeight="1">
      <c r="A63" s="70">
        <f>IF(B63&lt;&gt;"",COUNTA($B$20:B63),"")</f>
        <v>43</v>
      </c>
      <c r="B63" s="80" t="s">
        <v>74</v>
      </c>
      <c r="C63" s="166">
        <v>3907.52</v>
      </c>
      <c r="D63" s="166">
        <v>531.79</v>
      </c>
      <c r="E63" s="166">
        <v>228.6</v>
      </c>
      <c r="F63" s="166">
        <v>283.83999999999997</v>
      </c>
      <c r="G63" s="166">
        <v>121.92</v>
      </c>
      <c r="H63" s="166">
        <v>2083.85</v>
      </c>
      <c r="I63" s="166">
        <v>1134.95</v>
      </c>
      <c r="J63" s="166">
        <v>948.9</v>
      </c>
      <c r="K63" s="166">
        <v>86.79</v>
      </c>
      <c r="L63" s="166">
        <v>311.10000000000002</v>
      </c>
      <c r="M63" s="166">
        <v>229.01</v>
      </c>
      <c r="N63" s="166">
        <v>30.62</v>
      </c>
      <c r="O63" s="85"/>
      <c r="P63" s="85"/>
      <c r="Q63" s="85"/>
      <c r="R63" s="85"/>
      <c r="S63" s="85"/>
      <c r="T63" s="85"/>
      <c r="U63" s="85"/>
      <c r="V63" s="85"/>
      <c r="W63" s="85"/>
      <c r="X63" s="85"/>
      <c r="Y63" s="85"/>
      <c r="Z63" s="85"/>
      <c r="AA63" s="85"/>
      <c r="AB63" s="85"/>
      <c r="AC63" s="85"/>
      <c r="AD63" s="85"/>
    </row>
    <row r="64" spans="1:30" s="71" customFormat="1" ht="21.6" customHeight="1">
      <c r="A64" s="69">
        <f>IF(B64&lt;&gt;"",COUNTA($B$20:B64),"")</f>
        <v>44</v>
      </c>
      <c r="B64" s="79" t="s">
        <v>75</v>
      </c>
      <c r="C64" s="165">
        <v>709.47</v>
      </c>
      <c r="D64" s="165">
        <v>82.4</v>
      </c>
      <c r="E64" s="165">
        <v>67.069999999999993</v>
      </c>
      <c r="F64" s="165">
        <v>127.76</v>
      </c>
      <c r="G64" s="165">
        <v>12.62</v>
      </c>
      <c r="H64" s="165">
        <v>15.93</v>
      </c>
      <c r="I64" s="165">
        <v>0.4</v>
      </c>
      <c r="J64" s="165">
        <v>15.53</v>
      </c>
      <c r="K64" s="165">
        <v>23.46</v>
      </c>
      <c r="L64" s="165">
        <v>247.39</v>
      </c>
      <c r="M64" s="165">
        <v>132.85</v>
      </c>
      <c r="N64" s="165" t="s">
        <v>8</v>
      </c>
      <c r="O64" s="85"/>
      <c r="P64" s="85"/>
      <c r="Q64" s="85"/>
      <c r="R64" s="85"/>
      <c r="S64" s="85"/>
      <c r="T64" s="85"/>
      <c r="U64" s="85"/>
      <c r="V64" s="85"/>
      <c r="W64" s="85"/>
      <c r="X64" s="85"/>
      <c r="Y64" s="85"/>
      <c r="Z64" s="85"/>
      <c r="AA64" s="85"/>
      <c r="AB64" s="85"/>
      <c r="AC64" s="85"/>
      <c r="AD64" s="85"/>
    </row>
    <row r="65" spans="1:30" s="71" customFormat="1" ht="11.1" customHeight="1">
      <c r="A65" s="69">
        <f>IF(B65&lt;&gt;"",COUNTA($B$20:B65),"")</f>
        <v>45</v>
      </c>
      <c r="B65" s="78" t="s">
        <v>76</v>
      </c>
      <c r="C65" s="165">
        <v>445.38</v>
      </c>
      <c r="D65" s="165">
        <v>41.52</v>
      </c>
      <c r="E65" s="165">
        <v>25.58</v>
      </c>
      <c r="F65" s="165">
        <v>106.88</v>
      </c>
      <c r="G65" s="165">
        <v>9.2899999999999991</v>
      </c>
      <c r="H65" s="165">
        <v>11.8</v>
      </c>
      <c r="I65" s="165">
        <v>0.17</v>
      </c>
      <c r="J65" s="165">
        <v>11.63</v>
      </c>
      <c r="K65" s="165">
        <v>19.05</v>
      </c>
      <c r="L65" s="165">
        <v>198.53</v>
      </c>
      <c r="M65" s="165">
        <v>32.729999999999997</v>
      </c>
      <c r="N65" s="165" t="s">
        <v>8</v>
      </c>
      <c r="O65" s="85"/>
      <c r="P65" s="85"/>
      <c r="Q65" s="85"/>
      <c r="R65" s="85"/>
      <c r="S65" s="85"/>
      <c r="T65" s="85"/>
      <c r="U65" s="85"/>
      <c r="V65" s="85"/>
      <c r="W65" s="85"/>
      <c r="X65" s="85"/>
      <c r="Y65" s="85"/>
      <c r="Z65" s="85"/>
      <c r="AA65" s="85"/>
      <c r="AB65" s="85"/>
      <c r="AC65" s="85"/>
      <c r="AD65" s="85"/>
    </row>
    <row r="66" spans="1:30" s="71" customFormat="1" ht="11.1" customHeight="1">
      <c r="A66" s="69">
        <f>IF(B66&lt;&gt;"",COUNTA($B$20:B66),"")</f>
        <v>46</v>
      </c>
      <c r="B66" s="78" t="s">
        <v>77</v>
      </c>
      <c r="C66" s="165">
        <v>0.18</v>
      </c>
      <c r="D66" s="165" t="s">
        <v>8</v>
      </c>
      <c r="E66" s="165" t="s">
        <v>8</v>
      </c>
      <c r="F66" s="165" t="s">
        <v>8</v>
      </c>
      <c r="G66" s="165" t="s">
        <v>8</v>
      </c>
      <c r="H66" s="165" t="s">
        <v>8</v>
      </c>
      <c r="I66" s="165" t="s">
        <v>8</v>
      </c>
      <c r="J66" s="165" t="s">
        <v>8</v>
      </c>
      <c r="K66" s="165" t="s">
        <v>8</v>
      </c>
      <c r="L66" s="165" t="s">
        <v>8</v>
      </c>
      <c r="M66" s="165" t="s">
        <v>8</v>
      </c>
      <c r="N66" s="165">
        <v>0.18</v>
      </c>
      <c r="O66" s="85"/>
      <c r="P66" s="85"/>
      <c r="Q66" s="85"/>
      <c r="R66" s="85"/>
      <c r="S66" s="85"/>
      <c r="T66" s="85"/>
      <c r="U66" s="85"/>
      <c r="V66" s="85"/>
      <c r="W66" s="85"/>
      <c r="X66" s="85"/>
      <c r="Y66" s="85"/>
      <c r="Z66" s="85"/>
      <c r="AA66" s="85"/>
      <c r="AB66" s="85"/>
      <c r="AC66" s="85"/>
      <c r="AD66" s="85"/>
    </row>
    <row r="67" spans="1:30" s="71" customFormat="1" ht="11.1" customHeight="1">
      <c r="A67" s="69">
        <f>IF(B67&lt;&gt;"",COUNTA($B$20:B67),"")</f>
        <v>47</v>
      </c>
      <c r="B67" s="78" t="s">
        <v>78</v>
      </c>
      <c r="C67" s="165">
        <v>103.24</v>
      </c>
      <c r="D67" s="165">
        <v>1.03</v>
      </c>
      <c r="E67" s="165">
        <v>3.54</v>
      </c>
      <c r="F67" s="165">
        <v>5.44</v>
      </c>
      <c r="G67" s="165">
        <v>0.87</v>
      </c>
      <c r="H67" s="165">
        <v>1.32</v>
      </c>
      <c r="I67" s="165">
        <v>0.53</v>
      </c>
      <c r="J67" s="165">
        <v>0.8</v>
      </c>
      <c r="K67" s="165">
        <v>0.94</v>
      </c>
      <c r="L67" s="165">
        <v>29.34</v>
      </c>
      <c r="M67" s="165">
        <v>52.99</v>
      </c>
      <c r="N67" s="165">
        <v>7.76</v>
      </c>
      <c r="O67" s="85"/>
      <c r="P67" s="85"/>
      <c r="Q67" s="85"/>
      <c r="R67" s="85"/>
      <c r="S67" s="85"/>
      <c r="T67" s="85"/>
      <c r="U67" s="85"/>
      <c r="V67" s="85"/>
      <c r="W67" s="85"/>
      <c r="X67" s="85"/>
      <c r="Y67" s="85"/>
      <c r="Z67" s="85"/>
      <c r="AA67" s="85"/>
      <c r="AB67" s="85"/>
      <c r="AC67" s="85"/>
      <c r="AD67" s="85"/>
    </row>
    <row r="68" spans="1:30" s="71" customFormat="1" ht="11.1" customHeight="1">
      <c r="A68" s="69">
        <f>IF(B68&lt;&gt;"",COUNTA($B$20:B68),"")</f>
        <v>48</v>
      </c>
      <c r="B68" s="78" t="s">
        <v>73</v>
      </c>
      <c r="C68" s="165">
        <v>10.94</v>
      </c>
      <c r="D68" s="165">
        <v>0.74</v>
      </c>
      <c r="E68" s="165">
        <v>3.92</v>
      </c>
      <c r="F68" s="165">
        <v>1.82</v>
      </c>
      <c r="G68" s="165">
        <v>0.22</v>
      </c>
      <c r="H68" s="165">
        <v>0.41</v>
      </c>
      <c r="I68" s="165" t="s">
        <v>8</v>
      </c>
      <c r="J68" s="165">
        <v>0.41</v>
      </c>
      <c r="K68" s="165" t="s">
        <v>8</v>
      </c>
      <c r="L68" s="165">
        <v>2.65</v>
      </c>
      <c r="M68" s="165">
        <v>0.06</v>
      </c>
      <c r="N68" s="165">
        <v>1.1200000000000001</v>
      </c>
      <c r="O68" s="85"/>
      <c r="P68" s="85"/>
      <c r="Q68" s="85"/>
      <c r="R68" s="85"/>
      <c r="S68" s="85"/>
      <c r="T68" s="85"/>
      <c r="U68" s="85"/>
      <c r="V68" s="85"/>
      <c r="W68" s="85"/>
      <c r="X68" s="85"/>
      <c r="Y68" s="85"/>
      <c r="Z68" s="85"/>
      <c r="AA68" s="85"/>
      <c r="AB68" s="85"/>
      <c r="AC68" s="85"/>
      <c r="AD68" s="85"/>
    </row>
    <row r="69" spans="1:30" s="71" customFormat="1" ht="19.149999999999999" customHeight="1">
      <c r="A69" s="70">
        <f>IF(B69&lt;&gt;"",COUNTA($B$20:B69),"")</f>
        <v>49</v>
      </c>
      <c r="B69" s="80" t="s">
        <v>79</v>
      </c>
      <c r="C69" s="166">
        <v>801.95</v>
      </c>
      <c r="D69" s="166">
        <v>82.69</v>
      </c>
      <c r="E69" s="166">
        <v>66.680000000000007</v>
      </c>
      <c r="F69" s="166">
        <v>131.37</v>
      </c>
      <c r="G69" s="166">
        <v>13.27</v>
      </c>
      <c r="H69" s="166">
        <v>16.84</v>
      </c>
      <c r="I69" s="166">
        <v>0.93</v>
      </c>
      <c r="J69" s="166">
        <v>15.91</v>
      </c>
      <c r="K69" s="166">
        <v>24.4</v>
      </c>
      <c r="L69" s="166">
        <v>274.08</v>
      </c>
      <c r="M69" s="166">
        <v>185.78</v>
      </c>
      <c r="N69" s="166">
        <v>6.83</v>
      </c>
      <c r="O69" s="85"/>
      <c r="P69" s="85"/>
      <c r="Q69" s="85"/>
      <c r="R69" s="85"/>
      <c r="S69" s="85"/>
      <c r="T69" s="85"/>
      <c r="U69" s="85"/>
      <c r="V69" s="85"/>
      <c r="W69" s="85"/>
      <c r="X69" s="85"/>
      <c r="Y69" s="85"/>
      <c r="Z69" s="85"/>
      <c r="AA69" s="85"/>
      <c r="AB69" s="85"/>
      <c r="AC69" s="85"/>
      <c r="AD69" s="85"/>
    </row>
    <row r="70" spans="1:30" s="71" customFormat="1" ht="19.149999999999999" customHeight="1">
      <c r="A70" s="70">
        <f>IF(B70&lt;&gt;"",COUNTA($B$20:B70),"")</f>
        <v>50</v>
      </c>
      <c r="B70" s="80" t="s">
        <v>80</v>
      </c>
      <c r="C70" s="166">
        <v>4709.47</v>
      </c>
      <c r="D70" s="166">
        <v>614.48</v>
      </c>
      <c r="E70" s="166">
        <v>295.27999999999997</v>
      </c>
      <c r="F70" s="166">
        <v>415.21</v>
      </c>
      <c r="G70" s="166">
        <v>135.19</v>
      </c>
      <c r="H70" s="166">
        <v>2100.6999999999998</v>
      </c>
      <c r="I70" s="166">
        <v>1135.8800000000001</v>
      </c>
      <c r="J70" s="166">
        <v>964.81</v>
      </c>
      <c r="K70" s="166">
        <v>111.19</v>
      </c>
      <c r="L70" s="166">
        <v>585.17999999999995</v>
      </c>
      <c r="M70" s="166">
        <v>414.79</v>
      </c>
      <c r="N70" s="166">
        <v>37.44</v>
      </c>
      <c r="O70" s="85"/>
      <c r="P70" s="85"/>
      <c r="Q70" s="85"/>
      <c r="R70" s="85"/>
      <c r="S70" s="85"/>
      <c r="T70" s="85"/>
      <c r="U70" s="85"/>
      <c r="V70" s="85"/>
      <c r="W70" s="85"/>
      <c r="X70" s="85"/>
      <c r="Y70" s="85"/>
      <c r="Z70" s="85"/>
      <c r="AA70" s="85"/>
      <c r="AB70" s="85"/>
      <c r="AC70" s="85"/>
      <c r="AD70" s="85"/>
    </row>
    <row r="71" spans="1:30" s="71" customFormat="1" ht="11.1" customHeight="1">
      <c r="A71" s="69">
        <f>IF(B71&lt;&gt;"",COUNTA($B$20:B71),"")</f>
        <v>51</v>
      </c>
      <c r="B71" s="78" t="s">
        <v>81</v>
      </c>
      <c r="C71" s="165">
        <v>1124.81</v>
      </c>
      <c r="D71" s="165" t="s">
        <v>8</v>
      </c>
      <c r="E71" s="165" t="s">
        <v>8</v>
      </c>
      <c r="F71" s="165" t="s">
        <v>8</v>
      </c>
      <c r="G71" s="165" t="s">
        <v>8</v>
      </c>
      <c r="H71" s="165" t="s">
        <v>8</v>
      </c>
      <c r="I71" s="165" t="s">
        <v>8</v>
      </c>
      <c r="J71" s="165" t="s">
        <v>8</v>
      </c>
      <c r="K71" s="165" t="s">
        <v>8</v>
      </c>
      <c r="L71" s="165" t="s">
        <v>8</v>
      </c>
      <c r="M71" s="165" t="s">
        <v>8</v>
      </c>
      <c r="N71" s="165">
        <v>1124.81</v>
      </c>
      <c r="O71" s="85"/>
      <c r="P71" s="85"/>
      <c r="Q71" s="85"/>
      <c r="R71" s="85"/>
      <c r="S71" s="85"/>
      <c r="T71" s="85"/>
      <c r="U71" s="85"/>
      <c r="V71" s="85"/>
      <c r="W71" s="85"/>
      <c r="X71" s="85"/>
      <c r="Y71" s="85"/>
      <c r="Z71" s="85"/>
      <c r="AA71" s="85"/>
      <c r="AB71" s="85"/>
      <c r="AC71" s="85"/>
      <c r="AD71" s="85"/>
    </row>
    <row r="72" spans="1:30" s="71" customFormat="1" ht="11.1" customHeight="1">
      <c r="A72" s="69">
        <f>IF(B72&lt;&gt;"",COUNTA($B$20:B72),"")</f>
        <v>52</v>
      </c>
      <c r="B72" s="78" t="s">
        <v>82</v>
      </c>
      <c r="C72" s="165">
        <v>386.85</v>
      </c>
      <c r="D72" s="165" t="s">
        <v>8</v>
      </c>
      <c r="E72" s="165" t="s">
        <v>8</v>
      </c>
      <c r="F72" s="165" t="s">
        <v>8</v>
      </c>
      <c r="G72" s="165" t="s">
        <v>8</v>
      </c>
      <c r="H72" s="165" t="s">
        <v>8</v>
      </c>
      <c r="I72" s="165" t="s">
        <v>8</v>
      </c>
      <c r="J72" s="165" t="s">
        <v>8</v>
      </c>
      <c r="K72" s="165" t="s">
        <v>8</v>
      </c>
      <c r="L72" s="165" t="s">
        <v>8</v>
      </c>
      <c r="M72" s="165" t="s">
        <v>8</v>
      </c>
      <c r="N72" s="165">
        <v>386.85</v>
      </c>
      <c r="O72" s="85"/>
      <c r="P72" s="85"/>
      <c r="Q72" s="85"/>
      <c r="R72" s="85"/>
      <c r="S72" s="85"/>
      <c r="T72" s="85"/>
      <c r="U72" s="85"/>
      <c r="V72" s="85"/>
      <c r="W72" s="85"/>
      <c r="X72" s="85"/>
      <c r="Y72" s="85"/>
      <c r="Z72" s="85"/>
      <c r="AA72" s="85"/>
      <c r="AB72" s="85"/>
      <c r="AC72" s="85"/>
      <c r="AD72" s="85"/>
    </row>
    <row r="73" spans="1:30" s="71" customFormat="1" ht="11.1" customHeight="1">
      <c r="A73" s="69">
        <f>IF(B73&lt;&gt;"",COUNTA($B$20:B73),"")</f>
        <v>53</v>
      </c>
      <c r="B73" s="78" t="s">
        <v>98</v>
      </c>
      <c r="C73" s="165">
        <v>501.56</v>
      </c>
      <c r="D73" s="165" t="s">
        <v>8</v>
      </c>
      <c r="E73" s="165" t="s">
        <v>8</v>
      </c>
      <c r="F73" s="165" t="s">
        <v>8</v>
      </c>
      <c r="G73" s="165" t="s">
        <v>8</v>
      </c>
      <c r="H73" s="165" t="s">
        <v>8</v>
      </c>
      <c r="I73" s="165" t="s">
        <v>8</v>
      </c>
      <c r="J73" s="165" t="s">
        <v>8</v>
      </c>
      <c r="K73" s="165" t="s">
        <v>8</v>
      </c>
      <c r="L73" s="165" t="s">
        <v>8</v>
      </c>
      <c r="M73" s="165" t="s">
        <v>8</v>
      </c>
      <c r="N73" s="165">
        <v>501.56</v>
      </c>
      <c r="O73" s="85"/>
      <c r="P73" s="85"/>
      <c r="Q73" s="85"/>
      <c r="R73" s="85"/>
      <c r="S73" s="85"/>
      <c r="T73" s="85"/>
      <c r="U73" s="85"/>
      <c r="V73" s="85"/>
      <c r="W73" s="85"/>
      <c r="X73" s="85"/>
      <c r="Y73" s="85"/>
      <c r="Z73" s="85"/>
      <c r="AA73" s="85"/>
      <c r="AB73" s="85"/>
      <c r="AC73" s="85"/>
      <c r="AD73" s="85"/>
    </row>
    <row r="74" spans="1:30" s="71" customFormat="1" ht="11.1" customHeight="1">
      <c r="A74" s="69">
        <f>IF(B74&lt;&gt;"",COUNTA($B$20:B74),"")</f>
        <v>54</v>
      </c>
      <c r="B74" s="78" t="s">
        <v>99</v>
      </c>
      <c r="C74" s="165">
        <v>137.91</v>
      </c>
      <c r="D74" s="165" t="s">
        <v>8</v>
      </c>
      <c r="E74" s="165" t="s">
        <v>8</v>
      </c>
      <c r="F74" s="165" t="s">
        <v>8</v>
      </c>
      <c r="G74" s="165" t="s">
        <v>8</v>
      </c>
      <c r="H74" s="165" t="s">
        <v>8</v>
      </c>
      <c r="I74" s="165" t="s">
        <v>8</v>
      </c>
      <c r="J74" s="165" t="s">
        <v>8</v>
      </c>
      <c r="K74" s="165" t="s">
        <v>8</v>
      </c>
      <c r="L74" s="165" t="s">
        <v>8</v>
      </c>
      <c r="M74" s="165" t="s">
        <v>8</v>
      </c>
      <c r="N74" s="165">
        <v>137.91</v>
      </c>
      <c r="O74" s="85"/>
      <c r="P74" s="85"/>
      <c r="Q74" s="85"/>
      <c r="R74" s="85"/>
      <c r="S74" s="85"/>
      <c r="T74" s="85"/>
      <c r="U74" s="85"/>
      <c r="V74" s="85"/>
      <c r="W74" s="85"/>
      <c r="X74" s="85"/>
      <c r="Y74" s="85"/>
      <c r="Z74" s="85"/>
      <c r="AA74" s="85"/>
      <c r="AB74" s="85"/>
      <c r="AC74" s="85"/>
      <c r="AD74" s="85"/>
    </row>
    <row r="75" spans="1:30" s="71" customFormat="1" ht="11.1" customHeight="1">
      <c r="A75" s="69">
        <f>IF(B75&lt;&gt;"",COUNTA($B$20:B75),"")</f>
        <v>55</v>
      </c>
      <c r="B75" s="78" t="s">
        <v>26</v>
      </c>
      <c r="C75" s="165">
        <v>651.16999999999996</v>
      </c>
      <c r="D75" s="165" t="s">
        <v>8</v>
      </c>
      <c r="E75" s="165" t="s">
        <v>8</v>
      </c>
      <c r="F75" s="165" t="s">
        <v>8</v>
      </c>
      <c r="G75" s="165" t="s">
        <v>8</v>
      </c>
      <c r="H75" s="165" t="s">
        <v>8</v>
      </c>
      <c r="I75" s="165" t="s">
        <v>8</v>
      </c>
      <c r="J75" s="165" t="s">
        <v>8</v>
      </c>
      <c r="K75" s="165" t="s">
        <v>8</v>
      </c>
      <c r="L75" s="165" t="s">
        <v>8</v>
      </c>
      <c r="M75" s="165" t="s">
        <v>8</v>
      </c>
      <c r="N75" s="165">
        <v>651.16999999999996</v>
      </c>
      <c r="O75" s="85"/>
      <c r="P75" s="85"/>
      <c r="Q75" s="85"/>
      <c r="R75" s="85"/>
      <c r="S75" s="85"/>
      <c r="T75" s="85"/>
      <c r="U75" s="85"/>
      <c r="V75" s="85"/>
      <c r="W75" s="85"/>
      <c r="X75" s="85"/>
      <c r="Y75" s="85"/>
      <c r="Z75" s="85"/>
      <c r="AA75" s="85"/>
      <c r="AB75" s="85"/>
      <c r="AC75" s="85"/>
      <c r="AD75" s="85"/>
    </row>
    <row r="76" spans="1:30" s="71" customFormat="1" ht="21.6" customHeight="1">
      <c r="A76" s="69">
        <f>IF(B76&lt;&gt;"",COUNTA($B$20:B76),"")</f>
        <v>56</v>
      </c>
      <c r="B76" s="79" t="s">
        <v>83</v>
      </c>
      <c r="C76" s="165">
        <v>236.98</v>
      </c>
      <c r="D76" s="165" t="s">
        <v>8</v>
      </c>
      <c r="E76" s="165" t="s">
        <v>8</v>
      </c>
      <c r="F76" s="165" t="s">
        <v>8</v>
      </c>
      <c r="G76" s="165" t="s">
        <v>8</v>
      </c>
      <c r="H76" s="165" t="s">
        <v>8</v>
      </c>
      <c r="I76" s="165" t="s">
        <v>8</v>
      </c>
      <c r="J76" s="165" t="s">
        <v>8</v>
      </c>
      <c r="K76" s="165" t="s">
        <v>8</v>
      </c>
      <c r="L76" s="165" t="s">
        <v>8</v>
      </c>
      <c r="M76" s="165" t="s">
        <v>8</v>
      </c>
      <c r="N76" s="165">
        <v>236.98</v>
      </c>
      <c r="O76" s="85"/>
      <c r="P76" s="85"/>
      <c r="Q76" s="85"/>
      <c r="R76" s="85"/>
      <c r="S76" s="85"/>
      <c r="T76" s="85"/>
      <c r="U76" s="85"/>
      <c r="V76" s="85"/>
      <c r="W76" s="85"/>
      <c r="X76" s="85"/>
      <c r="Y76" s="85"/>
      <c r="Z76" s="85"/>
      <c r="AA76" s="85"/>
      <c r="AB76" s="85"/>
      <c r="AC76" s="85"/>
      <c r="AD76" s="85"/>
    </row>
    <row r="77" spans="1:30" s="71" customFormat="1" ht="21.6" customHeight="1">
      <c r="A77" s="69">
        <f>IF(B77&lt;&gt;"",COUNTA($B$20:B77),"")</f>
        <v>57</v>
      </c>
      <c r="B77" s="79" t="s">
        <v>84</v>
      </c>
      <c r="C77" s="165">
        <v>724.93</v>
      </c>
      <c r="D77" s="165">
        <v>4.58</v>
      </c>
      <c r="E77" s="165">
        <v>1.96</v>
      </c>
      <c r="F77" s="165">
        <v>13.29</v>
      </c>
      <c r="G77" s="165">
        <v>26.22</v>
      </c>
      <c r="H77" s="165">
        <v>627.16</v>
      </c>
      <c r="I77" s="165">
        <v>274.89</v>
      </c>
      <c r="J77" s="165">
        <v>352.27</v>
      </c>
      <c r="K77" s="165">
        <v>5.13</v>
      </c>
      <c r="L77" s="165">
        <v>43.08</v>
      </c>
      <c r="M77" s="165">
        <v>3.52</v>
      </c>
      <c r="N77" s="165" t="s">
        <v>8</v>
      </c>
      <c r="O77" s="85"/>
      <c r="P77" s="85"/>
      <c r="Q77" s="85"/>
      <c r="R77" s="85"/>
      <c r="S77" s="85"/>
      <c r="T77" s="85"/>
      <c r="U77" s="85"/>
      <c r="V77" s="85"/>
      <c r="W77" s="85"/>
      <c r="X77" s="85"/>
      <c r="Y77" s="85"/>
      <c r="Z77" s="85"/>
      <c r="AA77" s="85"/>
      <c r="AB77" s="85"/>
      <c r="AC77" s="85"/>
      <c r="AD77" s="85"/>
    </row>
    <row r="78" spans="1:30" s="71" customFormat="1" ht="21.6" customHeight="1">
      <c r="A78" s="69">
        <f>IF(B78&lt;&gt;"",COUNTA($B$20:B78),"")</f>
        <v>58</v>
      </c>
      <c r="B78" s="79" t="s">
        <v>85</v>
      </c>
      <c r="C78" s="165">
        <v>206.6</v>
      </c>
      <c r="D78" s="165">
        <v>8.5</v>
      </c>
      <c r="E78" s="165">
        <v>0.08</v>
      </c>
      <c r="F78" s="165">
        <v>2.62</v>
      </c>
      <c r="G78" s="165">
        <v>3.18</v>
      </c>
      <c r="H78" s="165">
        <v>188.71</v>
      </c>
      <c r="I78" s="165">
        <v>187.39</v>
      </c>
      <c r="J78" s="165">
        <v>1.32</v>
      </c>
      <c r="K78" s="165">
        <v>0.61</v>
      </c>
      <c r="L78" s="165">
        <v>1.08</v>
      </c>
      <c r="M78" s="165">
        <v>1.81</v>
      </c>
      <c r="N78" s="165" t="s">
        <v>8</v>
      </c>
      <c r="O78" s="85"/>
      <c r="P78" s="85"/>
      <c r="Q78" s="85"/>
      <c r="R78" s="85"/>
      <c r="S78" s="85"/>
      <c r="T78" s="85"/>
      <c r="U78" s="85"/>
      <c r="V78" s="85"/>
      <c r="W78" s="85"/>
      <c r="X78" s="85"/>
      <c r="Y78" s="85"/>
      <c r="Z78" s="85"/>
      <c r="AA78" s="85"/>
      <c r="AB78" s="85"/>
      <c r="AC78" s="85"/>
      <c r="AD78" s="85"/>
    </row>
    <row r="79" spans="1:30" s="71" customFormat="1" ht="11.1" customHeight="1">
      <c r="A79" s="69">
        <f>IF(B79&lt;&gt;"",COUNTA($B$20:B79),"")</f>
        <v>59</v>
      </c>
      <c r="B79" s="78" t="s">
        <v>86</v>
      </c>
      <c r="C79" s="165">
        <v>206.52</v>
      </c>
      <c r="D79" s="165">
        <v>2.1800000000000002</v>
      </c>
      <c r="E79" s="165">
        <v>46.95</v>
      </c>
      <c r="F79" s="165">
        <v>3.06</v>
      </c>
      <c r="G79" s="165">
        <v>5.48</v>
      </c>
      <c r="H79" s="165">
        <v>2.54</v>
      </c>
      <c r="I79" s="165">
        <v>0.33</v>
      </c>
      <c r="J79" s="165">
        <v>2.2200000000000002</v>
      </c>
      <c r="K79" s="165">
        <v>6.33</v>
      </c>
      <c r="L79" s="165">
        <v>36.630000000000003</v>
      </c>
      <c r="M79" s="165">
        <v>103.35</v>
      </c>
      <c r="N79" s="165" t="s">
        <v>8</v>
      </c>
      <c r="O79" s="85"/>
      <c r="P79" s="85"/>
      <c r="Q79" s="85"/>
      <c r="R79" s="85"/>
      <c r="S79" s="85"/>
      <c r="T79" s="85"/>
      <c r="U79" s="85"/>
      <c r="V79" s="85"/>
      <c r="W79" s="85"/>
      <c r="X79" s="85"/>
      <c r="Y79" s="85"/>
      <c r="Z79" s="85"/>
      <c r="AA79" s="85"/>
      <c r="AB79" s="85"/>
      <c r="AC79" s="85"/>
      <c r="AD79" s="85"/>
    </row>
    <row r="80" spans="1:30" s="71" customFormat="1" ht="11.1" customHeight="1">
      <c r="A80" s="69">
        <f>IF(B80&lt;&gt;"",COUNTA($B$20:B80),"")</f>
        <v>60</v>
      </c>
      <c r="B80" s="78" t="s">
        <v>87</v>
      </c>
      <c r="C80" s="165">
        <v>1710.53</v>
      </c>
      <c r="D80" s="165">
        <v>162.27000000000001</v>
      </c>
      <c r="E80" s="165">
        <v>54.03</v>
      </c>
      <c r="F80" s="165">
        <v>62.66</v>
      </c>
      <c r="G80" s="165">
        <v>8.2100000000000009</v>
      </c>
      <c r="H80" s="165">
        <v>668.76</v>
      </c>
      <c r="I80" s="165">
        <v>428.99</v>
      </c>
      <c r="J80" s="165">
        <v>239.77</v>
      </c>
      <c r="K80" s="165">
        <v>7.69</v>
      </c>
      <c r="L80" s="165">
        <v>41.46</v>
      </c>
      <c r="M80" s="165">
        <v>67.63</v>
      </c>
      <c r="N80" s="165">
        <v>637.80999999999995</v>
      </c>
      <c r="O80" s="85"/>
      <c r="P80" s="85"/>
      <c r="Q80" s="85"/>
      <c r="R80" s="85"/>
      <c r="S80" s="85"/>
      <c r="T80" s="85"/>
      <c r="U80" s="85"/>
      <c r="V80" s="85"/>
      <c r="W80" s="85"/>
      <c r="X80" s="85"/>
      <c r="Y80" s="85"/>
      <c r="Z80" s="85"/>
      <c r="AA80" s="85"/>
      <c r="AB80" s="85"/>
      <c r="AC80" s="85"/>
      <c r="AD80" s="85"/>
    </row>
    <row r="81" spans="1:30" s="71" customFormat="1" ht="11.1" customHeight="1">
      <c r="A81" s="69">
        <f>IF(B81&lt;&gt;"",COUNTA($B$20:B81),"")</f>
        <v>61</v>
      </c>
      <c r="B81" s="78" t="s">
        <v>73</v>
      </c>
      <c r="C81" s="165">
        <v>937.15</v>
      </c>
      <c r="D81" s="165">
        <v>62.43</v>
      </c>
      <c r="E81" s="165">
        <v>6.57</v>
      </c>
      <c r="F81" s="165">
        <v>52.67</v>
      </c>
      <c r="G81" s="165">
        <v>0.42</v>
      </c>
      <c r="H81" s="165">
        <v>208.8</v>
      </c>
      <c r="I81" s="165">
        <v>0.44</v>
      </c>
      <c r="J81" s="165">
        <v>208.35</v>
      </c>
      <c r="K81" s="165">
        <v>0.67</v>
      </c>
      <c r="L81" s="165">
        <v>6.81</v>
      </c>
      <c r="M81" s="165">
        <v>1.25</v>
      </c>
      <c r="N81" s="165">
        <v>597.53</v>
      </c>
      <c r="O81" s="85"/>
      <c r="P81" s="85"/>
      <c r="Q81" s="85"/>
      <c r="R81" s="85"/>
      <c r="S81" s="85"/>
      <c r="T81" s="85"/>
      <c r="U81" s="85"/>
      <c r="V81" s="85"/>
      <c r="W81" s="85"/>
      <c r="X81" s="85"/>
      <c r="Y81" s="85"/>
      <c r="Z81" s="85"/>
      <c r="AA81" s="85"/>
      <c r="AB81" s="85"/>
      <c r="AC81" s="85"/>
      <c r="AD81" s="85"/>
    </row>
    <row r="82" spans="1:30" s="71" customFormat="1" ht="19.149999999999999" customHeight="1">
      <c r="A82" s="70">
        <f>IF(B82&lt;&gt;"",COUNTA($B$20:B82),"")</f>
        <v>62</v>
      </c>
      <c r="B82" s="80" t="s">
        <v>88</v>
      </c>
      <c r="C82" s="166">
        <v>3924.4</v>
      </c>
      <c r="D82" s="166">
        <v>115.1</v>
      </c>
      <c r="E82" s="166">
        <v>96.46</v>
      </c>
      <c r="F82" s="166">
        <v>28.95</v>
      </c>
      <c r="G82" s="166">
        <v>42.67</v>
      </c>
      <c r="H82" s="166">
        <v>1278.3800000000001</v>
      </c>
      <c r="I82" s="166">
        <v>891.15</v>
      </c>
      <c r="J82" s="166">
        <v>387.23</v>
      </c>
      <c r="K82" s="166">
        <v>19.100000000000001</v>
      </c>
      <c r="L82" s="166">
        <v>115.44</v>
      </c>
      <c r="M82" s="166">
        <v>175.06</v>
      </c>
      <c r="N82" s="166">
        <v>2053.25</v>
      </c>
      <c r="O82" s="85"/>
      <c r="P82" s="85"/>
      <c r="Q82" s="85"/>
      <c r="R82" s="85"/>
      <c r="S82" s="85"/>
      <c r="T82" s="85"/>
      <c r="U82" s="85"/>
      <c r="V82" s="85"/>
      <c r="W82" s="85"/>
      <c r="X82" s="85"/>
      <c r="Y82" s="85"/>
      <c r="Z82" s="85"/>
      <c r="AA82" s="85"/>
      <c r="AB82" s="85"/>
      <c r="AC82" s="85"/>
      <c r="AD82" s="85"/>
    </row>
    <row r="83" spans="1:30" s="87" customFormat="1" ht="11.1" customHeight="1">
      <c r="A83" s="69">
        <f>IF(B83&lt;&gt;"",COUNTA($B$20:B83),"")</f>
        <v>63</v>
      </c>
      <c r="B83" s="78" t="s">
        <v>89</v>
      </c>
      <c r="C83" s="165">
        <v>415.47</v>
      </c>
      <c r="D83" s="165">
        <v>11.2</v>
      </c>
      <c r="E83" s="165">
        <v>23.7</v>
      </c>
      <c r="F83" s="165">
        <v>91.95</v>
      </c>
      <c r="G83" s="165">
        <v>7.91</v>
      </c>
      <c r="H83" s="165">
        <v>7.37</v>
      </c>
      <c r="I83" s="165">
        <v>1.17</v>
      </c>
      <c r="J83" s="165">
        <v>6.21</v>
      </c>
      <c r="K83" s="165">
        <v>5.95</v>
      </c>
      <c r="L83" s="165">
        <v>101.86</v>
      </c>
      <c r="M83" s="165">
        <v>77.489999999999995</v>
      </c>
      <c r="N83" s="165">
        <v>88.05</v>
      </c>
      <c r="O83" s="86"/>
      <c r="P83" s="86"/>
      <c r="Q83" s="86"/>
      <c r="R83" s="86"/>
      <c r="S83" s="86"/>
      <c r="T83" s="86"/>
      <c r="U83" s="86"/>
      <c r="V83" s="86"/>
      <c r="W83" s="86"/>
      <c r="X83" s="86"/>
      <c r="Y83" s="86"/>
      <c r="Z83" s="86"/>
      <c r="AA83" s="86"/>
      <c r="AB83" s="86"/>
      <c r="AC83" s="86"/>
      <c r="AD83" s="86"/>
    </row>
    <row r="84" spans="1:30" s="87" customFormat="1" ht="11.1" customHeight="1">
      <c r="A84" s="69">
        <f>IF(B84&lt;&gt;"",COUNTA($B$20:B84),"")</f>
        <v>64</v>
      </c>
      <c r="B84" s="78" t="s">
        <v>90</v>
      </c>
      <c r="C84" s="165">
        <v>0.76</v>
      </c>
      <c r="D84" s="165" t="s">
        <v>8</v>
      </c>
      <c r="E84" s="165" t="s">
        <v>8</v>
      </c>
      <c r="F84" s="165" t="s">
        <v>8</v>
      </c>
      <c r="G84" s="165" t="s">
        <v>8</v>
      </c>
      <c r="H84" s="165" t="s">
        <v>8</v>
      </c>
      <c r="I84" s="165" t="s">
        <v>8</v>
      </c>
      <c r="J84" s="165" t="s">
        <v>8</v>
      </c>
      <c r="K84" s="165" t="s">
        <v>8</v>
      </c>
      <c r="L84" s="165" t="s">
        <v>8</v>
      </c>
      <c r="M84" s="165" t="s">
        <v>8</v>
      </c>
      <c r="N84" s="165">
        <v>0.76</v>
      </c>
      <c r="O84" s="86"/>
      <c r="P84" s="86"/>
      <c r="Q84" s="86"/>
      <c r="R84" s="86"/>
      <c r="S84" s="86"/>
      <c r="T84" s="86"/>
      <c r="U84" s="86"/>
      <c r="V84" s="86"/>
      <c r="W84" s="86"/>
      <c r="X84" s="86"/>
      <c r="Y84" s="86"/>
      <c r="Z84" s="86"/>
      <c r="AA84" s="86"/>
      <c r="AB84" s="86"/>
      <c r="AC84" s="86"/>
      <c r="AD84" s="86"/>
    </row>
    <row r="85" spans="1:30" s="87" customFormat="1" ht="11.1" customHeight="1">
      <c r="A85" s="69">
        <f>IF(B85&lt;&gt;"",COUNTA($B$20:B85),"")</f>
        <v>65</v>
      </c>
      <c r="B85" s="78" t="s">
        <v>91</v>
      </c>
      <c r="C85" s="165">
        <v>203.72</v>
      </c>
      <c r="D85" s="165">
        <v>27.79</v>
      </c>
      <c r="E85" s="165">
        <v>5.89</v>
      </c>
      <c r="F85" s="165">
        <v>11.5</v>
      </c>
      <c r="G85" s="165">
        <v>1.19</v>
      </c>
      <c r="H85" s="165">
        <v>1.44</v>
      </c>
      <c r="I85" s="165">
        <v>0.19</v>
      </c>
      <c r="J85" s="165">
        <v>1.25</v>
      </c>
      <c r="K85" s="165">
        <v>3.61</v>
      </c>
      <c r="L85" s="165">
        <v>53.99</v>
      </c>
      <c r="M85" s="165">
        <v>94.31</v>
      </c>
      <c r="N85" s="165">
        <v>4</v>
      </c>
      <c r="O85" s="86"/>
      <c r="P85" s="86"/>
      <c r="Q85" s="86"/>
      <c r="R85" s="86"/>
      <c r="S85" s="86"/>
      <c r="T85" s="86"/>
      <c r="U85" s="86"/>
      <c r="V85" s="86"/>
      <c r="W85" s="86"/>
      <c r="X85" s="86"/>
      <c r="Y85" s="86"/>
      <c r="Z85" s="86"/>
      <c r="AA85" s="86"/>
      <c r="AB85" s="86"/>
      <c r="AC85" s="86"/>
      <c r="AD85" s="86"/>
    </row>
    <row r="86" spans="1:30" s="87" customFormat="1" ht="11.1" customHeight="1">
      <c r="A86" s="69">
        <f>IF(B86&lt;&gt;"",COUNTA($B$20:B86),"")</f>
        <v>66</v>
      </c>
      <c r="B86" s="78" t="s">
        <v>73</v>
      </c>
      <c r="C86" s="165">
        <v>10.94</v>
      </c>
      <c r="D86" s="165">
        <v>0.74</v>
      </c>
      <c r="E86" s="165">
        <v>3.92</v>
      </c>
      <c r="F86" s="165">
        <v>1.82</v>
      </c>
      <c r="G86" s="165">
        <v>0.22</v>
      </c>
      <c r="H86" s="165">
        <v>0.41</v>
      </c>
      <c r="I86" s="165" t="s">
        <v>8</v>
      </c>
      <c r="J86" s="165">
        <v>0.41</v>
      </c>
      <c r="K86" s="165" t="s">
        <v>8</v>
      </c>
      <c r="L86" s="165">
        <v>2.65</v>
      </c>
      <c r="M86" s="165">
        <v>0.06</v>
      </c>
      <c r="N86" s="165">
        <v>1.1200000000000001</v>
      </c>
      <c r="O86" s="86"/>
      <c r="P86" s="86"/>
      <c r="Q86" s="86"/>
      <c r="R86" s="86"/>
      <c r="S86" s="86"/>
      <c r="T86" s="86"/>
      <c r="U86" s="86"/>
      <c r="V86" s="86"/>
      <c r="W86" s="86"/>
      <c r="X86" s="86"/>
      <c r="Y86" s="86"/>
      <c r="Z86" s="86"/>
      <c r="AA86" s="86"/>
      <c r="AB86" s="86"/>
      <c r="AC86" s="86"/>
      <c r="AD86" s="86"/>
    </row>
    <row r="87" spans="1:30" s="71" customFormat="1" ht="19.149999999999999" customHeight="1">
      <c r="A87" s="70">
        <f>IF(B87&lt;&gt;"",COUNTA($B$20:B87),"")</f>
        <v>67</v>
      </c>
      <c r="B87" s="80" t="s">
        <v>92</v>
      </c>
      <c r="C87" s="166">
        <v>609</v>
      </c>
      <c r="D87" s="166">
        <v>38.24</v>
      </c>
      <c r="E87" s="166">
        <v>25.67</v>
      </c>
      <c r="F87" s="166">
        <v>101.62</v>
      </c>
      <c r="G87" s="166">
        <v>8.8800000000000008</v>
      </c>
      <c r="H87" s="166">
        <v>8.41</v>
      </c>
      <c r="I87" s="166">
        <v>1.36</v>
      </c>
      <c r="J87" s="166">
        <v>7.05</v>
      </c>
      <c r="K87" s="166">
        <v>9.56</v>
      </c>
      <c r="L87" s="166">
        <v>153.19999999999999</v>
      </c>
      <c r="M87" s="166">
        <v>171.73</v>
      </c>
      <c r="N87" s="166">
        <v>91.69</v>
      </c>
      <c r="O87" s="85"/>
      <c r="P87" s="85"/>
      <c r="Q87" s="85"/>
      <c r="R87" s="85"/>
      <c r="S87" s="85"/>
      <c r="T87" s="85"/>
      <c r="U87" s="85"/>
      <c r="V87" s="85"/>
      <c r="W87" s="85"/>
      <c r="X87" s="85"/>
      <c r="Y87" s="85"/>
      <c r="Z87" s="85"/>
      <c r="AA87" s="85"/>
      <c r="AB87" s="85"/>
      <c r="AC87" s="85"/>
      <c r="AD87" s="85"/>
    </row>
    <row r="88" spans="1:30" s="71" customFormat="1" ht="19.149999999999999" customHeight="1">
      <c r="A88" s="70">
        <f>IF(B88&lt;&gt;"",COUNTA($B$20:B88),"")</f>
        <v>68</v>
      </c>
      <c r="B88" s="80" t="s">
        <v>93</v>
      </c>
      <c r="C88" s="166">
        <v>4533.3999999999996</v>
      </c>
      <c r="D88" s="166">
        <v>153.34</v>
      </c>
      <c r="E88" s="166">
        <v>122.13</v>
      </c>
      <c r="F88" s="166">
        <v>130.57</v>
      </c>
      <c r="G88" s="166">
        <v>51.55</v>
      </c>
      <c r="H88" s="166">
        <v>1286.78</v>
      </c>
      <c r="I88" s="166">
        <v>892.51</v>
      </c>
      <c r="J88" s="166">
        <v>394.28</v>
      </c>
      <c r="K88" s="166">
        <v>28.66</v>
      </c>
      <c r="L88" s="166">
        <v>268.64</v>
      </c>
      <c r="M88" s="166">
        <v>346.79</v>
      </c>
      <c r="N88" s="166">
        <v>2144.94</v>
      </c>
      <c r="O88" s="85"/>
      <c r="P88" s="85"/>
      <c r="Q88" s="85"/>
      <c r="R88" s="85"/>
      <c r="S88" s="85"/>
      <c r="T88" s="85"/>
      <c r="U88" s="85"/>
      <c r="V88" s="85"/>
      <c r="W88" s="85"/>
      <c r="X88" s="85"/>
      <c r="Y88" s="85"/>
      <c r="Z88" s="85"/>
      <c r="AA88" s="85"/>
      <c r="AB88" s="85"/>
      <c r="AC88" s="85"/>
      <c r="AD88" s="85"/>
    </row>
    <row r="89" spans="1:30" s="71" customFormat="1" ht="19.149999999999999" customHeight="1">
      <c r="A89" s="70">
        <f>IF(B89&lt;&gt;"",COUNTA($B$20:B89),"")</f>
        <v>69</v>
      </c>
      <c r="B89" s="80" t="s">
        <v>94</v>
      </c>
      <c r="C89" s="166">
        <v>-176.07</v>
      </c>
      <c r="D89" s="166">
        <v>-461.14</v>
      </c>
      <c r="E89" s="166">
        <v>-173.15</v>
      </c>
      <c r="F89" s="166">
        <v>-284.64</v>
      </c>
      <c r="G89" s="166">
        <v>-83.65</v>
      </c>
      <c r="H89" s="166">
        <v>-813.91</v>
      </c>
      <c r="I89" s="166">
        <v>-243.38</v>
      </c>
      <c r="J89" s="166">
        <v>-570.53</v>
      </c>
      <c r="K89" s="166">
        <v>-82.53</v>
      </c>
      <c r="L89" s="166">
        <v>-316.54000000000002</v>
      </c>
      <c r="M89" s="166">
        <v>-68</v>
      </c>
      <c r="N89" s="166">
        <v>2107.4899999999998</v>
      </c>
      <c r="O89" s="85"/>
      <c r="P89" s="85"/>
      <c r="Q89" s="85"/>
      <c r="R89" s="85"/>
      <c r="S89" s="85"/>
      <c r="T89" s="85"/>
      <c r="U89" s="85"/>
      <c r="V89" s="85"/>
      <c r="W89" s="85"/>
      <c r="X89" s="85"/>
      <c r="Y89" s="85"/>
      <c r="Z89" s="85"/>
      <c r="AA89" s="85"/>
      <c r="AB89" s="85"/>
      <c r="AC89" s="85"/>
      <c r="AD89" s="85"/>
    </row>
    <row r="90" spans="1:30" s="87" customFormat="1" ht="24.95" customHeight="1">
      <c r="A90" s="69">
        <f>IF(B90&lt;&gt;"",COUNTA($B$20:B90),"")</f>
        <v>70</v>
      </c>
      <c r="B90" s="81" t="s">
        <v>95</v>
      </c>
      <c r="C90" s="167">
        <v>16.88</v>
      </c>
      <c r="D90" s="167">
        <v>-416.69</v>
      </c>
      <c r="E90" s="167">
        <v>-132.13</v>
      </c>
      <c r="F90" s="167">
        <v>-254.89</v>
      </c>
      <c r="G90" s="167">
        <v>-79.25</v>
      </c>
      <c r="H90" s="167">
        <v>-805.47</v>
      </c>
      <c r="I90" s="167">
        <v>-243.81</v>
      </c>
      <c r="J90" s="167">
        <v>-561.66999999999996</v>
      </c>
      <c r="K90" s="167">
        <v>-67.69</v>
      </c>
      <c r="L90" s="167">
        <v>-195.67</v>
      </c>
      <c r="M90" s="167">
        <v>-53.95</v>
      </c>
      <c r="N90" s="167">
        <v>2022.63</v>
      </c>
      <c r="O90" s="86"/>
      <c r="P90" s="86"/>
      <c r="Q90" s="86"/>
      <c r="R90" s="86"/>
      <c r="S90" s="86"/>
      <c r="T90" s="86"/>
      <c r="U90" s="86"/>
      <c r="V90" s="86"/>
      <c r="W90" s="86"/>
      <c r="X90" s="86"/>
      <c r="Y90" s="86"/>
      <c r="Z90" s="86"/>
      <c r="AA90" s="86"/>
      <c r="AB90" s="86"/>
      <c r="AC90" s="86"/>
      <c r="AD90" s="86"/>
    </row>
    <row r="91" spans="1:30" s="87" customFormat="1" ht="15" customHeight="1">
      <c r="A91" s="69">
        <f>IF(B91&lt;&gt;"",COUNTA($B$20:B91),"")</f>
        <v>71</v>
      </c>
      <c r="B91" s="78" t="s">
        <v>96</v>
      </c>
      <c r="C91" s="165">
        <v>195.8</v>
      </c>
      <c r="D91" s="165">
        <v>2.89</v>
      </c>
      <c r="E91" s="165">
        <v>0.94</v>
      </c>
      <c r="F91" s="165">
        <v>11.45</v>
      </c>
      <c r="G91" s="165" t="s">
        <v>8</v>
      </c>
      <c r="H91" s="165">
        <v>0.63</v>
      </c>
      <c r="I91" s="165" t="s">
        <v>8</v>
      </c>
      <c r="J91" s="165">
        <v>0.63</v>
      </c>
      <c r="K91" s="165">
        <v>0.06</v>
      </c>
      <c r="L91" s="165">
        <v>1.95</v>
      </c>
      <c r="M91" s="165" t="s">
        <v>8</v>
      </c>
      <c r="N91" s="165">
        <v>177.87</v>
      </c>
      <c r="O91" s="86"/>
      <c r="P91" s="86"/>
      <c r="Q91" s="86"/>
      <c r="R91" s="86"/>
      <c r="S91" s="86"/>
      <c r="T91" s="86"/>
      <c r="U91" s="86"/>
      <c r="V91" s="86"/>
      <c r="W91" s="86"/>
      <c r="X91" s="86"/>
      <c r="Y91" s="86"/>
      <c r="Z91" s="86"/>
      <c r="AA91" s="86"/>
      <c r="AB91" s="86"/>
      <c r="AC91" s="86"/>
      <c r="AD91" s="86"/>
    </row>
    <row r="92" spans="1:30" ht="11.1" customHeight="1">
      <c r="A92" s="69">
        <f>IF(B92&lt;&gt;"",COUNTA($B$20:B92),"")</f>
        <v>72</v>
      </c>
      <c r="B92" s="78" t="s">
        <v>97</v>
      </c>
      <c r="C92" s="165">
        <v>113.28</v>
      </c>
      <c r="D92" s="165">
        <v>3.42</v>
      </c>
      <c r="E92" s="165">
        <v>0.39</v>
      </c>
      <c r="F92" s="165">
        <v>1.52</v>
      </c>
      <c r="G92" s="165">
        <v>0.06</v>
      </c>
      <c r="H92" s="165">
        <v>0.47</v>
      </c>
      <c r="I92" s="165">
        <v>0.04</v>
      </c>
      <c r="J92" s="165">
        <v>0.43</v>
      </c>
      <c r="K92" s="165">
        <v>0.2</v>
      </c>
      <c r="L92" s="165">
        <v>1.73</v>
      </c>
      <c r="M92" s="165">
        <v>0.95</v>
      </c>
      <c r="N92" s="165">
        <v>104.55</v>
      </c>
    </row>
  </sheetData>
  <mergeCells count="26">
    <mergeCell ref="C56:G56"/>
    <mergeCell ref="H56:N56"/>
    <mergeCell ref="N5:N16"/>
    <mergeCell ref="M5:M16"/>
    <mergeCell ref="C19:G19"/>
    <mergeCell ref="H19:N19"/>
    <mergeCell ref="F5:F16"/>
    <mergeCell ref="I5:J5"/>
    <mergeCell ref="I6:I16"/>
    <mergeCell ref="J6:J16"/>
    <mergeCell ref="A1:B3"/>
    <mergeCell ref="C2:G3"/>
    <mergeCell ref="H2:N3"/>
    <mergeCell ref="D5:D16"/>
    <mergeCell ref="E5:E16"/>
    <mergeCell ref="G5:G16"/>
    <mergeCell ref="H5:H16"/>
    <mergeCell ref="B4:B17"/>
    <mergeCell ref="A4:A17"/>
    <mergeCell ref="C1:G1"/>
    <mergeCell ref="C4:C17"/>
    <mergeCell ref="H1:N1"/>
    <mergeCell ref="H4:N4"/>
    <mergeCell ref="D4:G4"/>
    <mergeCell ref="L5:L16"/>
    <mergeCell ref="K5:K16"/>
  </mergeCells>
  <phoneticPr fontId="3" type="noConversion"/>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W91"/>
  <sheetViews>
    <sheetView zoomScale="140" zoomScaleNormal="140" workbookViewId="0">
      <pane xSplit="2" ySplit="17" topLeftCell="C18" activePane="bottomRight" state="frozen"/>
      <selection sqref="A1:B1"/>
      <selection pane="topRight" sqref="A1:B1"/>
      <selection pane="bottomLeft" sqref="A1:B1"/>
      <selection pane="bottomRight" activeCell="C18" sqref="C18:H18"/>
    </sheetView>
  </sheetViews>
  <sheetFormatPr baseColWidth="10" defaultColWidth="11.42578125" defaultRowHeight="11.25"/>
  <cols>
    <col min="1" max="1" width="3.5703125" style="83" customWidth="1"/>
    <col min="2" max="2" width="36.5703125" style="77" customWidth="1"/>
    <col min="3" max="3" width="9.42578125" style="77" customWidth="1"/>
    <col min="4" max="8" width="8.42578125" style="77" customWidth="1"/>
    <col min="9" max="12" width="8.7109375" style="77" customWidth="1"/>
    <col min="13" max="13" width="8.28515625" style="77" customWidth="1"/>
    <col min="14" max="14" width="8.7109375" style="77" customWidth="1"/>
    <col min="15" max="23" width="11.5703125" style="90" customWidth="1"/>
    <col min="24" max="16384" width="11.42578125" style="77"/>
  </cols>
  <sheetData>
    <row r="1" spans="1:23" s="74" customFormat="1" ht="35.1" customHeight="1">
      <c r="A1" s="229" t="s">
        <v>31</v>
      </c>
      <c r="B1" s="230"/>
      <c r="C1" s="231" t="str">
        <f>"Auszahlungen und Einzahlungen der Gemeinden 
und Gemeindeverbände "&amp;Deckblatt!A7&amp;" nach Gebietskörperschaften"</f>
        <v>Auszahlungen und Einzahlungen der Gemeinden 
und Gemeindeverbände 2024 nach Gebietskörperschaften</v>
      </c>
      <c r="D1" s="231"/>
      <c r="E1" s="231"/>
      <c r="F1" s="231"/>
      <c r="G1" s="231"/>
      <c r="H1" s="232"/>
      <c r="I1" s="233" t="str">
        <f>"Auszahlungen und Einzahlungen der Gemeinden 
und Gemeindeverbände "&amp;Deckblatt!A7&amp;" nach Gebietskörperschaften"</f>
        <v>Auszahlungen und Einzahlungen der Gemeinden 
und Gemeindeverbände 2024 nach Gebietskörperschaften</v>
      </c>
      <c r="J1" s="231"/>
      <c r="K1" s="231"/>
      <c r="L1" s="231"/>
      <c r="M1" s="231"/>
      <c r="N1" s="232"/>
      <c r="O1" s="90"/>
      <c r="P1" s="90"/>
      <c r="Q1" s="90"/>
      <c r="R1" s="90"/>
      <c r="S1" s="90"/>
      <c r="T1" s="90"/>
      <c r="U1" s="90"/>
      <c r="V1" s="90"/>
      <c r="W1" s="90"/>
    </row>
    <row r="2" spans="1:23" s="74" customFormat="1" ht="15" customHeight="1">
      <c r="A2" s="229"/>
      <c r="B2" s="230"/>
      <c r="C2" s="231" t="s">
        <v>54</v>
      </c>
      <c r="D2" s="231"/>
      <c r="E2" s="231"/>
      <c r="F2" s="231"/>
      <c r="G2" s="231"/>
      <c r="H2" s="232"/>
      <c r="I2" s="233" t="s">
        <v>54</v>
      </c>
      <c r="J2" s="231"/>
      <c r="K2" s="231"/>
      <c r="L2" s="231"/>
      <c r="M2" s="231"/>
      <c r="N2" s="232"/>
      <c r="O2" s="90"/>
      <c r="P2" s="90"/>
      <c r="Q2" s="90"/>
      <c r="R2" s="90"/>
      <c r="S2" s="90"/>
      <c r="T2" s="90"/>
      <c r="U2" s="90"/>
      <c r="V2" s="90"/>
      <c r="W2" s="90"/>
    </row>
    <row r="3" spans="1:23" s="74" customFormat="1" ht="15" customHeight="1">
      <c r="A3" s="229"/>
      <c r="B3" s="230"/>
      <c r="C3" s="231"/>
      <c r="D3" s="231"/>
      <c r="E3" s="231"/>
      <c r="F3" s="231"/>
      <c r="G3" s="231"/>
      <c r="H3" s="232"/>
      <c r="I3" s="233"/>
      <c r="J3" s="231"/>
      <c r="K3" s="231"/>
      <c r="L3" s="231"/>
      <c r="M3" s="231"/>
      <c r="N3" s="232"/>
      <c r="O3" s="90"/>
      <c r="P3" s="90"/>
      <c r="Q3" s="90"/>
      <c r="R3" s="90"/>
      <c r="S3" s="90"/>
      <c r="T3" s="90"/>
      <c r="U3" s="90"/>
      <c r="V3" s="90"/>
      <c r="W3" s="90"/>
    </row>
    <row r="4" spans="1:23" s="74" customFormat="1" ht="11.45" customHeight="1">
      <c r="A4" s="223" t="s">
        <v>27</v>
      </c>
      <c r="B4" s="224" t="s">
        <v>115</v>
      </c>
      <c r="C4" s="224" t="s">
        <v>1</v>
      </c>
      <c r="D4" s="228" t="s">
        <v>32</v>
      </c>
      <c r="E4" s="228" t="s">
        <v>33</v>
      </c>
      <c r="F4" s="234" t="s">
        <v>2</v>
      </c>
      <c r="G4" s="234"/>
      <c r="H4" s="235"/>
      <c r="I4" s="236" t="s">
        <v>2</v>
      </c>
      <c r="J4" s="234"/>
      <c r="K4" s="234"/>
      <c r="L4" s="234"/>
      <c r="M4" s="234" t="s">
        <v>34</v>
      </c>
      <c r="N4" s="235" t="s">
        <v>35</v>
      </c>
      <c r="O4" s="90"/>
      <c r="P4" s="90"/>
      <c r="Q4" s="90"/>
      <c r="R4" s="90"/>
      <c r="S4" s="90"/>
      <c r="T4" s="90"/>
      <c r="U4" s="90"/>
      <c r="V4" s="90"/>
      <c r="W4" s="90"/>
    </row>
    <row r="5" spans="1:23" s="74" customFormat="1" ht="11.45" customHeight="1">
      <c r="A5" s="223"/>
      <c r="B5" s="224"/>
      <c r="C5" s="224"/>
      <c r="D5" s="228"/>
      <c r="E5" s="228"/>
      <c r="F5" s="234"/>
      <c r="G5" s="234"/>
      <c r="H5" s="235"/>
      <c r="I5" s="236"/>
      <c r="J5" s="234"/>
      <c r="K5" s="234"/>
      <c r="L5" s="234"/>
      <c r="M5" s="234"/>
      <c r="N5" s="235"/>
      <c r="O5" s="90"/>
      <c r="P5" s="90"/>
      <c r="Q5" s="90"/>
      <c r="R5" s="90"/>
      <c r="S5" s="90"/>
      <c r="T5" s="90"/>
      <c r="U5" s="90"/>
      <c r="V5" s="90"/>
      <c r="W5" s="90"/>
    </row>
    <row r="6" spans="1:23" s="74" customFormat="1" ht="11.45" customHeight="1">
      <c r="A6" s="223"/>
      <c r="B6" s="224"/>
      <c r="C6" s="224"/>
      <c r="D6" s="228"/>
      <c r="E6" s="228"/>
      <c r="F6" s="228" t="s">
        <v>3</v>
      </c>
      <c r="G6" s="228" t="s">
        <v>962</v>
      </c>
      <c r="H6" s="227" t="s">
        <v>963</v>
      </c>
      <c r="I6" s="223" t="s">
        <v>964</v>
      </c>
      <c r="J6" s="228" t="s">
        <v>965</v>
      </c>
      <c r="K6" s="228" t="s">
        <v>966</v>
      </c>
      <c r="L6" s="228" t="s">
        <v>967</v>
      </c>
      <c r="M6" s="234"/>
      <c r="N6" s="235"/>
      <c r="O6" s="90"/>
      <c r="P6" s="90"/>
      <c r="Q6" s="90"/>
      <c r="R6" s="90"/>
      <c r="S6" s="90"/>
      <c r="T6" s="90"/>
      <c r="U6" s="90"/>
      <c r="V6" s="90"/>
      <c r="W6" s="90"/>
    </row>
    <row r="7" spans="1:23" s="74" customFormat="1" ht="11.45" customHeight="1">
      <c r="A7" s="223"/>
      <c r="B7" s="224"/>
      <c r="C7" s="224"/>
      <c r="D7" s="228"/>
      <c r="E7" s="228"/>
      <c r="F7" s="228"/>
      <c r="G7" s="228"/>
      <c r="H7" s="227"/>
      <c r="I7" s="223"/>
      <c r="J7" s="228"/>
      <c r="K7" s="228"/>
      <c r="L7" s="228"/>
      <c r="M7" s="234"/>
      <c r="N7" s="235"/>
      <c r="O7" s="90"/>
      <c r="P7" s="90"/>
      <c r="Q7" s="90"/>
      <c r="R7" s="90"/>
      <c r="S7" s="90"/>
      <c r="T7" s="90"/>
      <c r="U7" s="90"/>
      <c r="V7" s="90"/>
      <c r="W7" s="90"/>
    </row>
    <row r="8" spans="1:23" s="74" customFormat="1" ht="11.45" customHeight="1">
      <c r="A8" s="223"/>
      <c r="B8" s="224"/>
      <c r="C8" s="224"/>
      <c r="D8" s="228"/>
      <c r="E8" s="228"/>
      <c r="F8" s="228"/>
      <c r="G8" s="228"/>
      <c r="H8" s="227"/>
      <c r="I8" s="223"/>
      <c r="J8" s="228"/>
      <c r="K8" s="228"/>
      <c r="L8" s="228"/>
      <c r="M8" s="234"/>
      <c r="N8" s="235"/>
      <c r="O8" s="90"/>
      <c r="P8" s="90"/>
      <c r="Q8" s="90"/>
      <c r="R8" s="90"/>
      <c r="S8" s="90"/>
      <c r="T8" s="90"/>
      <c r="U8" s="90"/>
      <c r="V8" s="90"/>
      <c r="W8" s="90"/>
    </row>
    <row r="9" spans="1:23" s="74" customFormat="1" ht="11.45" customHeight="1">
      <c r="A9" s="223"/>
      <c r="B9" s="224"/>
      <c r="C9" s="224"/>
      <c r="D9" s="228"/>
      <c r="E9" s="228"/>
      <c r="F9" s="228"/>
      <c r="G9" s="228"/>
      <c r="H9" s="227"/>
      <c r="I9" s="223"/>
      <c r="J9" s="228"/>
      <c r="K9" s="228"/>
      <c r="L9" s="228"/>
      <c r="M9" s="234"/>
      <c r="N9" s="235"/>
      <c r="O9" s="90"/>
      <c r="P9" s="90"/>
      <c r="Q9" s="90"/>
      <c r="R9" s="90"/>
      <c r="S9" s="90"/>
      <c r="T9" s="90"/>
      <c r="U9" s="90"/>
      <c r="V9" s="90"/>
      <c r="W9" s="90"/>
    </row>
    <row r="10" spans="1:23" s="74" customFormat="1" ht="11.45" customHeight="1">
      <c r="A10" s="223"/>
      <c r="B10" s="224"/>
      <c r="C10" s="224"/>
      <c r="D10" s="228"/>
      <c r="E10" s="228"/>
      <c r="F10" s="228"/>
      <c r="G10" s="228"/>
      <c r="H10" s="227"/>
      <c r="I10" s="223"/>
      <c r="J10" s="228"/>
      <c r="K10" s="228"/>
      <c r="L10" s="228"/>
      <c r="M10" s="234"/>
      <c r="N10" s="235"/>
      <c r="O10" s="90"/>
      <c r="P10" s="90"/>
      <c r="Q10" s="90"/>
      <c r="R10" s="90"/>
      <c r="S10" s="90"/>
      <c r="T10" s="90"/>
      <c r="U10" s="90"/>
      <c r="V10" s="90"/>
      <c r="W10" s="90"/>
    </row>
    <row r="11" spans="1:23" ht="11.45" customHeight="1">
      <c r="A11" s="223"/>
      <c r="B11" s="224"/>
      <c r="C11" s="224"/>
      <c r="D11" s="228"/>
      <c r="E11" s="228"/>
      <c r="F11" s="228"/>
      <c r="G11" s="228"/>
      <c r="H11" s="227"/>
      <c r="I11" s="223"/>
      <c r="J11" s="228"/>
      <c r="K11" s="228"/>
      <c r="L11" s="228"/>
      <c r="M11" s="234"/>
      <c r="N11" s="235"/>
    </row>
    <row r="12" spans="1:23" ht="11.45" customHeight="1">
      <c r="A12" s="223"/>
      <c r="B12" s="224"/>
      <c r="C12" s="224"/>
      <c r="D12" s="228"/>
      <c r="E12" s="228"/>
      <c r="F12" s="228"/>
      <c r="G12" s="228"/>
      <c r="H12" s="227"/>
      <c r="I12" s="223"/>
      <c r="J12" s="228"/>
      <c r="K12" s="228"/>
      <c r="L12" s="228"/>
      <c r="M12" s="234"/>
      <c r="N12" s="235"/>
    </row>
    <row r="13" spans="1:23" ht="11.45" customHeight="1">
      <c r="A13" s="223"/>
      <c r="B13" s="224"/>
      <c r="C13" s="224"/>
      <c r="D13" s="228"/>
      <c r="E13" s="228"/>
      <c r="F13" s="228"/>
      <c r="G13" s="228"/>
      <c r="H13" s="227"/>
      <c r="I13" s="223"/>
      <c r="J13" s="228"/>
      <c r="K13" s="228"/>
      <c r="L13" s="228"/>
      <c r="M13" s="234"/>
      <c r="N13" s="235"/>
    </row>
    <row r="14" spans="1:23" ht="11.45" customHeight="1">
      <c r="A14" s="223"/>
      <c r="B14" s="224"/>
      <c r="C14" s="224"/>
      <c r="D14" s="228"/>
      <c r="E14" s="228"/>
      <c r="F14" s="228" t="s">
        <v>0</v>
      </c>
      <c r="G14" s="228"/>
      <c r="H14" s="227"/>
      <c r="I14" s="223" t="s">
        <v>0</v>
      </c>
      <c r="J14" s="228"/>
      <c r="K14" s="228"/>
      <c r="L14" s="228"/>
      <c r="M14" s="234"/>
      <c r="N14" s="235"/>
    </row>
    <row r="15" spans="1:23" ht="11.45" customHeight="1">
      <c r="A15" s="223"/>
      <c r="B15" s="224"/>
      <c r="C15" s="224"/>
      <c r="D15" s="228"/>
      <c r="E15" s="228"/>
      <c r="F15" s="228"/>
      <c r="G15" s="228"/>
      <c r="H15" s="227"/>
      <c r="I15" s="223"/>
      <c r="J15" s="228"/>
      <c r="K15" s="228"/>
      <c r="L15" s="228"/>
      <c r="M15" s="234"/>
      <c r="N15" s="235"/>
    </row>
    <row r="16" spans="1:23" ht="11.45" customHeight="1">
      <c r="A16" s="223"/>
      <c r="B16" s="224"/>
      <c r="C16" s="224"/>
      <c r="D16" s="228"/>
      <c r="E16" s="228"/>
      <c r="F16" s="228"/>
      <c r="G16" s="228"/>
      <c r="H16" s="227"/>
      <c r="I16" s="223"/>
      <c r="J16" s="228"/>
      <c r="K16" s="228"/>
      <c r="L16" s="228"/>
      <c r="M16" s="234"/>
      <c r="N16" s="235"/>
    </row>
    <row r="17" spans="1:23" s="83" customFormat="1" ht="11.45" customHeight="1">
      <c r="A17" s="64">
        <v>1</v>
      </c>
      <c r="B17" s="65">
        <v>2</v>
      </c>
      <c r="C17" s="66">
        <v>3</v>
      </c>
      <c r="D17" s="66">
        <v>4</v>
      </c>
      <c r="E17" s="66">
        <v>5</v>
      </c>
      <c r="F17" s="66">
        <v>6</v>
      </c>
      <c r="G17" s="66">
        <v>7</v>
      </c>
      <c r="H17" s="67">
        <v>8</v>
      </c>
      <c r="I17" s="89">
        <v>9</v>
      </c>
      <c r="J17" s="66">
        <v>10</v>
      </c>
      <c r="K17" s="66">
        <v>11</v>
      </c>
      <c r="L17" s="66">
        <v>12</v>
      </c>
      <c r="M17" s="66">
        <v>13</v>
      </c>
      <c r="N17" s="67">
        <v>14</v>
      </c>
      <c r="O17" s="91"/>
      <c r="P17" s="91"/>
      <c r="Q17" s="91"/>
      <c r="R17" s="91"/>
      <c r="S17" s="91"/>
      <c r="T17" s="91"/>
      <c r="U17" s="91"/>
      <c r="V17" s="91"/>
      <c r="W17" s="91"/>
    </row>
    <row r="18" spans="1:23" s="71" customFormat="1" ht="20.100000000000001" customHeight="1">
      <c r="A18" s="88"/>
      <c r="B18" s="84"/>
      <c r="C18" s="242" t="s">
        <v>961</v>
      </c>
      <c r="D18" s="243"/>
      <c r="E18" s="243"/>
      <c r="F18" s="243"/>
      <c r="G18" s="243"/>
      <c r="H18" s="243"/>
      <c r="I18" s="243" t="s">
        <v>961</v>
      </c>
      <c r="J18" s="243"/>
      <c r="K18" s="243"/>
      <c r="L18" s="243"/>
      <c r="M18" s="243"/>
      <c r="N18" s="243"/>
      <c r="O18" s="90"/>
      <c r="P18" s="90"/>
      <c r="Q18" s="90"/>
      <c r="R18" s="90"/>
      <c r="S18" s="90"/>
      <c r="T18" s="90"/>
      <c r="U18" s="90"/>
      <c r="V18" s="90"/>
      <c r="W18" s="90"/>
    </row>
    <row r="19" spans="1:23" s="71" customFormat="1" ht="11.1" customHeight="1">
      <c r="A19" s="69">
        <f>IF(B19&lt;&gt;"",COUNTA($B$19:B19),"")</f>
        <v>1</v>
      </c>
      <c r="B19" s="78" t="s">
        <v>69</v>
      </c>
      <c r="C19" s="163">
        <v>1469042</v>
      </c>
      <c r="D19" s="163">
        <v>262779</v>
      </c>
      <c r="E19" s="163">
        <v>603344</v>
      </c>
      <c r="F19" s="163">
        <v>17659</v>
      </c>
      <c r="G19" s="163">
        <v>40585</v>
      </c>
      <c r="H19" s="163">
        <v>60081</v>
      </c>
      <c r="I19" s="163">
        <v>82499</v>
      </c>
      <c r="J19" s="163">
        <v>125323</v>
      </c>
      <c r="K19" s="163">
        <v>91481</v>
      </c>
      <c r="L19" s="163">
        <v>185716</v>
      </c>
      <c r="M19" s="163">
        <v>126744</v>
      </c>
      <c r="N19" s="163">
        <v>476176</v>
      </c>
      <c r="O19" s="90"/>
      <c r="P19" s="90"/>
      <c r="Q19" s="90"/>
      <c r="R19" s="90"/>
      <c r="S19" s="90"/>
      <c r="T19" s="90"/>
      <c r="U19" s="90"/>
      <c r="V19" s="90"/>
      <c r="W19" s="90"/>
    </row>
    <row r="20" spans="1:23" s="71" customFormat="1" ht="11.1" customHeight="1">
      <c r="A20" s="69">
        <f>IF(B20&lt;&gt;"",COUNTA($B$19:B20),"")</f>
        <v>2</v>
      </c>
      <c r="B20" s="78" t="s">
        <v>70</v>
      </c>
      <c r="C20" s="163">
        <v>1004298</v>
      </c>
      <c r="D20" s="163">
        <v>122449</v>
      </c>
      <c r="E20" s="163">
        <v>478744</v>
      </c>
      <c r="F20" s="163">
        <v>27993</v>
      </c>
      <c r="G20" s="163">
        <v>57303</v>
      </c>
      <c r="H20" s="163">
        <v>78809</v>
      </c>
      <c r="I20" s="163">
        <v>63691</v>
      </c>
      <c r="J20" s="163">
        <v>80712</v>
      </c>
      <c r="K20" s="163">
        <v>58870</v>
      </c>
      <c r="L20" s="163">
        <v>111366</v>
      </c>
      <c r="M20" s="163">
        <v>33243</v>
      </c>
      <c r="N20" s="163">
        <v>369861</v>
      </c>
      <c r="O20" s="90"/>
      <c r="P20" s="90"/>
      <c r="Q20" s="90"/>
      <c r="R20" s="90"/>
      <c r="S20" s="90"/>
      <c r="T20" s="90"/>
      <c r="U20" s="90"/>
      <c r="V20" s="90"/>
      <c r="W20" s="90"/>
    </row>
    <row r="21" spans="1:23" s="71" customFormat="1" ht="21.6" customHeight="1">
      <c r="A21" s="69">
        <f>IF(B21&lt;&gt;"",COUNTA($B$19:B21),"")</f>
        <v>3</v>
      </c>
      <c r="B21" s="79" t="s">
        <v>626</v>
      </c>
      <c r="C21" s="163">
        <v>1872060</v>
      </c>
      <c r="D21" s="163">
        <v>426990</v>
      </c>
      <c r="E21" s="163" t="s">
        <v>8</v>
      </c>
      <c r="F21" s="163" t="s">
        <v>8</v>
      </c>
      <c r="G21" s="163" t="s">
        <v>8</v>
      </c>
      <c r="H21" s="163" t="s">
        <v>8</v>
      </c>
      <c r="I21" s="163" t="s">
        <v>8</v>
      </c>
      <c r="J21" s="163" t="s">
        <v>8</v>
      </c>
      <c r="K21" s="163" t="s">
        <v>8</v>
      </c>
      <c r="L21" s="163" t="s">
        <v>8</v>
      </c>
      <c r="M21" s="163" t="s">
        <v>8</v>
      </c>
      <c r="N21" s="163">
        <v>1445070</v>
      </c>
      <c r="O21" s="90"/>
      <c r="P21" s="90"/>
      <c r="Q21" s="90"/>
      <c r="R21" s="90"/>
      <c r="S21" s="90"/>
      <c r="T21" s="90"/>
      <c r="U21" s="90"/>
      <c r="V21" s="90"/>
      <c r="W21" s="90"/>
    </row>
    <row r="22" spans="1:23" s="71" customFormat="1" ht="11.1" customHeight="1">
      <c r="A22" s="69">
        <f>IF(B22&lt;&gt;"",COUNTA($B$19:B22),"")</f>
        <v>4</v>
      </c>
      <c r="B22" s="78" t="s">
        <v>71</v>
      </c>
      <c r="C22" s="163">
        <v>36440</v>
      </c>
      <c r="D22" s="163">
        <v>8946</v>
      </c>
      <c r="E22" s="163">
        <v>16921</v>
      </c>
      <c r="F22" s="163">
        <v>912</v>
      </c>
      <c r="G22" s="163">
        <v>1875</v>
      </c>
      <c r="H22" s="163">
        <v>2348</v>
      </c>
      <c r="I22" s="163">
        <v>1973</v>
      </c>
      <c r="J22" s="163">
        <v>2888</v>
      </c>
      <c r="K22" s="163">
        <v>2503</v>
      </c>
      <c r="L22" s="163">
        <v>4423</v>
      </c>
      <c r="M22" s="163">
        <v>489</v>
      </c>
      <c r="N22" s="163">
        <v>10085</v>
      </c>
      <c r="O22" s="90"/>
      <c r="P22" s="90"/>
      <c r="Q22" s="90"/>
      <c r="R22" s="90"/>
      <c r="S22" s="90"/>
      <c r="T22" s="90"/>
      <c r="U22" s="90"/>
      <c r="V22" s="90"/>
      <c r="W22" s="90"/>
    </row>
    <row r="23" spans="1:23" s="71" customFormat="1" ht="11.1" customHeight="1">
      <c r="A23" s="69">
        <f>IF(B23&lt;&gt;"",COUNTA($B$19:B23),"")</f>
        <v>5</v>
      </c>
      <c r="B23" s="78" t="s">
        <v>72</v>
      </c>
      <c r="C23" s="163">
        <v>3251244</v>
      </c>
      <c r="D23" s="163">
        <v>503010</v>
      </c>
      <c r="E23" s="163">
        <v>1519631</v>
      </c>
      <c r="F23" s="163">
        <v>102076</v>
      </c>
      <c r="G23" s="163">
        <v>227703</v>
      </c>
      <c r="H23" s="163">
        <v>284583</v>
      </c>
      <c r="I23" s="163">
        <v>188581</v>
      </c>
      <c r="J23" s="163">
        <v>224497</v>
      </c>
      <c r="K23" s="163">
        <v>131495</v>
      </c>
      <c r="L23" s="163">
        <v>360696</v>
      </c>
      <c r="M23" s="163">
        <v>107272</v>
      </c>
      <c r="N23" s="163">
        <v>1121331</v>
      </c>
      <c r="O23" s="90"/>
      <c r="P23" s="90"/>
      <c r="Q23" s="90"/>
      <c r="R23" s="90"/>
      <c r="S23" s="90"/>
      <c r="T23" s="90"/>
      <c r="U23" s="90"/>
      <c r="V23" s="90"/>
      <c r="W23" s="90"/>
    </row>
    <row r="24" spans="1:23" s="71" customFormat="1" ht="11.1" customHeight="1">
      <c r="A24" s="69">
        <f>IF(B24&lt;&gt;"",COUNTA($B$19:B24),"")</f>
        <v>6</v>
      </c>
      <c r="B24" s="78" t="s">
        <v>73</v>
      </c>
      <c r="C24" s="163">
        <v>1476545</v>
      </c>
      <c r="D24" s="163">
        <v>15008</v>
      </c>
      <c r="E24" s="163">
        <v>249310</v>
      </c>
      <c r="F24" s="163">
        <v>5620</v>
      </c>
      <c r="G24" s="163">
        <v>18917</v>
      </c>
      <c r="H24" s="163">
        <v>35471</v>
      </c>
      <c r="I24" s="163">
        <v>50112</v>
      </c>
      <c r="J24" s="163">
        <v>73259</v>
      </c>
      <c r="K24" s="163">
        <v>43116</v>
      </c>
      <c r="L24" s="163">
        <v>22814</v>
      </c>
      <c r="M24" s="163">
        <v>218638</v>
      </c>
      <c r="N24" s="163">
        <v>993589</v>
      </c>
      <c r="O24" s="90"/>
      <c r="P24" s="90"/>
      <c r="Q24" s="90"/>
      <c r="R24" s="90"/>
      <c r="S24" s="90"/>
      <c r="T24" s="90"/>
      <c r="U24" s="90"/>
      <c r="V24" s="90"/>
      <c r="W24" s="90"/>
    </row>
    <row r="25" spans="1:23" s="71" customFormat="1" ht="19.149999999999999" customHeight="1">
      <c r="A25" s="70">
        <f>IF(B25&lt;&gt;"",COUNTA($B$19:B25),"")</f>
        <v>7</v>
      </c>
      <c r="B25" s="80" t="s">
        <v>74</v>
      </c>
      <c r="C25" s="174">
        <v>6156539</v>
      </c>
      <c r="D25" s="174">
        <v>1309166</v>
      </c>
      <c r="E25" s="174">
        <v>2369330</v>
      </c>
      <c r="F25" s="174">
        <v>143020</v>
      </c>
      <c r="G25" s="174">
        <v>308548</v>
      </c>
      <c r="H25" s="174">
        <v>390350</v>
      </c>
      <c r="I25" s="174">
        <v>286632</v>
      </c>
      <c r="J25" s="174">
        <v>360161</v>
      </c>
      <c r="K25" s="174">
        <v>241233</v>
      </c>
      <c r="L25" s="174">
        <v>639387</v>
      </c>
      <c r="M25" s="174">
        <v>49109</v>
      </c>
      <c r="N25" s="174">
        <v>2428934</v>
      </c>
      <c r="O25" s="90"/>
      <c r="P25" s="90"/>
      <c r="Q25" s="90"/>
      <c r="R25" s="90"/>
      <c r="S25" s="90"/>
      <c r="T25" s="90"/>
      <c r="U25" s="90"/>
      <c r="V25" s="90"/>
      <c r="W25" s="90"/>
    </row>
    <row r="26" spans="1:23" s="71" customFormat="1" ht="21.6" customHeight="1">
      <c r="A26" s="69">
        <f>IF(B26&lt;&gt;"",COUNTA($B$19:B26),"")</f>
        <v>8</v>
      </c>
      <c r="B26" s="79" t="s">
        <v>75</v>
      </c>
      <c r="C26" s="163">
        <v>1117821</v>
      </c>
      <c r="D26" s="163">
        <v>192491</v>
      </c>
      <c r="E26" s="163">
        <v>667940</v>
      </c>
      <c r="F26" s="163">
        <v>32541</v>
      </c>
      <c r="G26" s="163">
        <v>76834</v>
      </c>
      <c r="H26" s="163">
        <v>122842</v>
      </c>
      <c r="I26" s="163">
        <v>82209</v>
      </c>
      <c r="J26" s="163">
        <v>147635</v>
      </c>
      <c r="K26" s="163">
        <v>98961</v>
      </c>
      <c r="L26" s="163">
        <v>106918</v>
      </c>
      <c r="M26" s="163">
        <v>27095</v>
      </c>
      <c r="N26" s="163">
        <v>230295</v>
      </c>
      <c r="O26" s="90"/>
      <c r="P26" s="90"/>
      <c r="Q26" s="90"/>
      <c r="R26" s="90"/>
      <c r="S26" s="90"/>
      <c r="T26" s="90"/>
      <c r="U26" s="90"/>
      <c r="V26" s="90"/>
      <c r="W26" s="90"/>
    </row>
    <row r="27" spans="1:23" s="71" customFormat="1" ht="11.1" customHeight="1">
      <c r="A27" s="69">
        <f>IF(B27&lt;&gt;"",COUNTA($B$19:B27),"")</f>
        <v>9</v>
      </c>
      <c r="B27" s="78" t="s">
        <v>76</v>
      </c>
      <c r="C27" s="163">
        <v>701721</v>
      </c>
      <c r="D27" s="163">
        <v>120571</v>
      </c>
      <c r="E27" s="163">
        <v>484440</v>
      </c>
      <c r="F27" s="163">
        <v>26313</v>
      </c>
      <c r="G27" s="163">
        <v>60521</v>
      </c>
      <c r="H27" s="163">
        <v>91549</v>
      </c>
      <c r="I27" s="163">
        <v>66106</v>
      </c>
      <c r="J27" s="163">
        <v>91312</v>
      </c>
      <c r="K27" s="163">
        <v>76372</v>
      </c>
      <c r="L27" s="163">
        <v>72268</v>
      </c>
      <c r="M27" s="163">
        <v>21246</v>
      </c>
      <c r="N27" s="163">
        <v>75463</v>
      </c>
      <c r="O27" s="90"/>
      <c r="P27" s="90"/>
      <c r="Q27" s="90"/>
      <c r="R27" s="90"/>
      <c r="S27" s="90"/>
      <c r="T27" s="90"/>
      <c r="U27" s="90"/>
      <c r="V27" s="90"/>
      <c r="W27" s="90"/>
    </row>
    <row r="28" spans="1:23" s="71" customFormat="1" ht="11.1" customHeight="1">
      <c r="A28" s="69">
        <f>IF(B28&lt;&gt;"",COUNTA($B$19:B28),"")</f>
        <v>10</v>
      </c>
      <c r="B28" s="78" t="s">
        <v>77</v>
      </c>
      <c r="C28" s="163">
        <v>288</v>
      </c>
      <c r="D28" s="163" t="s">
        <v>8</v>
      </c>
      <c r="E28" s="163">
        <v>3</v>
      </c>
      <c r="F28" s="163">
        <v>3</v>
      </c>
      <c r="G28" s="163" t="s">
        <v>8</v>
      </c>
      <c r="H28" s="163" t="s">
        <v>8</v>
      </c>
      <c r="I28" s="163" t="s">
        <v>8</v>
      </c>
      <c r="J28" s="163" t="s">
        <v>8</v>
      </c>
      <c r="K28" s="163" t="s">
        <v>8</v>
      </c>
      <c r="L28" s="163" t="s">
        <v>8</v>
      </c>
      <c r="M28" s="163">
        <v>285</v>
      </c>
      <c r="N28" s="163" t="s">
        <v>8</v>
      </c>
      <c r="O28" s="90"/>
      <c r="P28" s="90"/>
      <c r="Q28" s="90"/>
      <c r="R28" s="90"/>
      <c r="S28" s="90"/>
      <c r="T28" s="90"/>
      <c r="U28" s="90"/>
      <c r="V28" s="90"/>
      <c r="W28" s="90"/>
    </row>
    <row r="29" spans="1:23" s="71" customFormat="1" ht="11.1" customHeight="1">
      <c r="A29" s="69">
        <f>IF(B29&lt;&gt;"",COUNTA($B$19:B29),"")</f>
        <v>11</v>
      </c>
      <c r="B29" s="78" t="s">
        <v>78</v>
      </c>
      <c r="C29" s="163">
        <v>162654</v>
      </c>
      <c r="D29" s="163">
        <v>24669</v>
      </c>
      <c r="E29" s="163">
        <v>38381</v>
      </c>
      <c r="F29" s="163">
        <v>566</v>
      </c>
      <c r="G29" s="163">
        <v>3021</v>
      </c>
      <c r="H29" s="163">
        <v>1758</v>
      </c>
      <c r="I29" s="163">
        <v>3443</v>
      </c>
      <c r="J29" s="163">
        <v>2094</v>
      </c>
      <c r="K29" s="163">
        <v>1633</v>
      </c>
      <c r="L29" s="163">
        <v>25865</v>
      </c>
      <c r="M29" s="163">
        <v>2244</v>
      </c>
      <c r="N29" s="163">
        <v>97360</v>
      </c>
      <c r="O29" s="90"/>
      <c r="P29" s="90"/>
      <c r="Q29" s="90"/>
      <c r="R29" s="90"/>
      <c r="S29" s="90"/>
      <c r="T29" s="90"/>
      <c r="U29" s="90"/>
      <c r="V29" s="90"/>
      <c r="W29" s="90"/>
    </row>
    <row r="30" spans="1:23" s="71" customFormat="1" ht="11.1" customHeight="1">
      <c r="A30" s="69">
        <f>IF(B30&lt;&gt;"",COUNTA($B$19:B30),"")</f>
        <v>12</v>
      </c>
      <c r="B30" s="78" t="s">
        <v>73</v>
      </c>
      <c r="C30" s="163">
        <v>17242</v>
      </c>
      <c r="D30" s="163">
        <v>410</v>
      </c>
      <c r="E30" s="163">
        <v>13703</v>
      </c>
      <c r="F30" s="163">
        <v>925</v>
      </c>
      <c r="G30" s="163">
        <v>4595</v>
      </c>
      <c r="H30" s="163">
        <v>3903</v>
      </c>
      <c r="I30" s="163">
        <v>923</v>
      </c>
      <c r="J30" s="163">
        <v>1611</v>
      </c>
      <c r="K30" s="163">
        <v>588</v>
      </c>
      <c r="L30" s="163">
        <v>1157</v>
      </c>
      <c r="M30" s="163">
        <v>2562</v>
      </c>
      <c r="N30" s="163">
        <v>567</v>
      </c>
      <c r="O30" s="90"/>
      <c r="P30" s="90"/>
      <c r="Q30" s="90"/>
      <c r="R30" s="90"/>
      <c r="S30" s="90"/>
      <c r="T30" s="90"/>
      <c r="U30" s="90"/>
      <c r="V30" s="90"/>
      <c r="W30" s="90"/>
    </row>
    <row r="31" spans="1:23" s="71" customFormat="1" ht="19.149999999999999" customHeight="1">
      <c r="A31" s="70">
        <f>IF(B31&lt;&gt;"",COUNTA($B$19:B31),"")</f>
        <v>13</v>
      </c>
      <c r="B31" s="80" t="s">
        <v>79</v>
      </c>
      <c r="C31" s="174">
        <v>1263521</v>
      </c>
      <c r="D31" s="174">
        <v>216750</v>
      </c>
      <c r="E31" s="174">
        <v>692622</v>
      </c>
      <c r="F31" s="174">
        <v>32185</v>
      </c>
      <c r="G31" s="174">
        <v>75260</v>
      </c>
      <c r="H31" s="174">
        <v>120697</v>
      </c>
      <c r="I31" s="174">
        <v>84729</v>
      </c>
      <c r="J31" s="174">
        <v>148119</v>
      </c>
      <c r="K31" s="174">
        <v>100006</v>
      </c>
      <c r="L31" s="174">
        <v>131626</v>
      </c>
      <c r="M31" s="174">
        <v>27062</v>
      </c>
      <c r="N31" s="174">
        <v>327087</v>
      </c>
      <c r="O31" s="90"/>
      <c r="P31" s="90"/>
      <c r="Q31" s="90"/>
      <c r="R31" s="90"/>
      <c r="S31" s="90"/>
      <c r="T31" s="90"/>
      <c r="U31" s="90"/>
      <c r="V31" s="90"/>
      <c r="W31" s="90"/>
    </row>
    <row r="32" spans="1:23" s="71" customFormat="1" ht="19.149999999999999" customHeight="1">
      <c r="A32" s="70">
        <f>IF(B32&lt;&gt;"",COUNTA($B$19:B32),"")</f>
        <v>14</v>
      </c>
      <c r="B32" s="80" t="s">
        <v>80</v>
      </c>
      <c r="C32" s="174">
        <v>7420060</v>
      </c>
      <c r="D32" s="174">
        <v>1525916</v>
      </c>
      <c r="E32" s="174">
        <v>3061952</v>
      </c>
      <c r="F32" s="174">
        <v>175205</v>
      </c>
      <c r="G32" s="174">
        <v>383809</v>
      </c>
      <c r="H32" s="174">
        <v>511046</v>
      </c>
      <c r="I32" s="174">
        <v>371361</v>
      </c>
      <c r="J32" s="174">
        <v>508280</v>
      </c>
      <c r="K32" s="174">
        <v>341239</v>
      </c>
      <c r="L32" s="174">
        <v>771013</v>
      </c>
      <c r="M32" s="174">
        <v>76171</v>
      </c>
      <c r="N32" s="174">
        <v>2756021</v>
      </c>
      <c r="O32" s="90"/>
      <c r="P32" s="90"/>
      <c r="Q32" s="90"/>
      <c r="R32" s="90"/>
      <c r="S32" s="90"/>
      <c r="T32" s="90"/>
      <c r="U32" s="90"/>
      <c r="V32" s="90"/>
      <c r="W32" s="90"/>
    </row>
    <row r="33" spans="1:23" s="71" customFormat="1" ht="11.1" customHeight="1">
      <c r="A33" s="69">
        <f>IF(B33&lt;&gt;"",COUNTA($B$19:B33),"")</f>
        <v>15</v>
      </c>
      <c r="B33" s="78" t="s">
        <v>81</v>
      </c>
      <c r="C33" s="163">
        <v>1772211</v>
      </c>
      <c r="D33" s="163">
        <v>394021</v>
      </c>
      <c r="E33" s="163">
        <v>1378190</v>
      </c>
      <c r="F33" s="163">
        <v>77598</v>
      </c>
      <c r="G33" s="163">
        <v>186339</v>
      </c>
      <c r="H33" s="163">
        <v>249665</v>
      </c>
      <c r="I33" s="163">
        <v>168397</v>
      </c>
      <c r="J33" s="163">
        <v>231425</v>
      </c>
      <c r="K33" s="163">
        <v>126771</v>
      </c>
      <c r="L33" s="163">
        <v>337996</v>
      </c>
      <c r="M33" s="163" t="s">
        <v>8</v>
      </c>
      <c r="N33" s="163" t="s">
        <v>8</v>
      </c>
      <c r="O33" s="90"/>
      <c r="P33" s="90"/>
      <c r="Q33" s="90"/>
      <c r="R33" s="90"/>
      <c r="S33" s="90"/>
      <c r="T33" s="90"/>
      <c r="U33" s="90"/>
      <c r="V33" s="90"/>
      <c r="W33" s="90"/>
    </row>
    <row r="34" spans="1:23" s="71" customFormat="1" ht="11.1" customHeight="1">
      <c r="A34" s="69">
        <f>IF(B34&lt;&gt;"",COUNTA($B$19:B34),"")</f>
        <v>16</v>
      </c>
      <c r="B34" s="78" t="s">
        <v>82</v>
      </c>
      <c r="C34" s="163">
        <v>609507</v>
      </c>
      <c r="D34" s="163">
        <v>129483</v>
      </c>
      <c r="E34" s="163">
        <v>480025</v>
      </c>
      <c r="F34" s="163">
        <v>29253</v>
      </c>
      <c r="G34" s="163">
        <v>65525</v>
      </c>
      <c r="H34" s="163">
        <v>98903</v>
      </c>
      <c r="I34" s="163">
        <v>63181</v>
      </c>
      <c r="J34" s="163">
        <v>73637</v>
      </c>
      <c r="K34" s="163">
        <v>42955</v>
      </c>
      <c r="L34" s="163">
        <v>106572</v>
      </c>
      <c r="M34" s="163" t="s">
        <v>8</v>
      </c>
      <c r="N34" s="163" t="s">
        <v>8</v>
      </c>
      <c r="O34" s="90"/>
      <c r="P34" s="90"/>
      <c r="Q34" s="90"/>
      <c r="R34" s="90"/>
      <c r="S34" s="90"/>
      <c r="T34" s="90"/>
      <c r="U34" s="90"/>
      <c r="V34" s="90"/>
      <c r="W34" s="90"/>
    </row>
    <row r="35" spans="1:23" s="71" customFormat="1" ht="11.1" customHeight="1">
      <c r="A35" s="69">
        <f>IF(B35&lt;&gt;"",COUNTA($B$19:B35),"")</f>
        <v>17</v>
      </c>
      <c r="B35" s="78" t="s">
        <v>98</v>
      </c>
      <c r="C35" s="163">
        <v>790234</v>
      </c>
      <c r="D35" s="163">
        <v>184214</v>
      </c>
      <c r="E35" s="163">
        <v>606019</v>
      </c>
      <c r="F35" s="163">
        <v>31613</v>
      </c>
      <c r="G35" s="163">
        <v>82042</v>
      </c>
      <c r="H35" s="163">
        <v>96982</v>
      </c>
      <c r="I35" s="163">
        <v>70581</v>
      </c>
      <c r="J35" s="163">
        <v>107880</v>
      </c>
      <c r="K35" s="163">
        <v>57720</v>
      </c>
      <c r="L35" s="163">
        <v>159200</v>
      </c>
      <c r="M35" s="163" t="s">
        <v>8</v>
      </c>
      <c r="N35" s="163" t="s">
        <v>8</v>
      </c>
      <c r="O35" s="90"/>
      <c r="P35" s="90"/>
      <c r="Q35" s="90"/>
      <c r="R35" s="90"/>
      <c r="S35" s="90"/>
      <c r="T35" s="90"/>
      <c r="U35" s="90"/>
      <c r="V35" s="90"/>
      <c r="W35" s="90"/>
    </row>
    <row r="36" spans="1:23" s="71" customFormat="1" ht="11.1" customHeight="1">
      <c r="A36" s="69">
        <f>IF(B36&lt;&gt;"",COUNTA($B$19:B36),"")</f>
        <v>18</v>
      </c>
      <c r="B36" s="78" t="s">
        <v>99</v>
      </c>
      <c r="C36" s="163">
        <v>217286</v>
      </c>
      <c r="D36" s="163">
        <v>41676</v>
      </c>
      <c r="E36" s="163">
        <v>175610</v>
      </c>
      <c r="F36" s="163">
        <v>12423</v>
      </c>
      <c r="G36" s="163">
        <v>25556</v>
      </c>
      <c r="H36" s="163">
        <v>33385</v>
      </c>
      <c r="I36" s="163">
        <v>22100</v>
      </c>
      <c r="J36" s="163">
        <v>29384</v>
      </c>
      <c r="K36" s="163">
        <v>15167</v>
      </c>
      <c r="L36" s="163">
        <v>37595</v>
      </c>
      <c r="M36" s="163" t="s">
        <v>8</v>
      </c>
      <c r="N36" s="163" t="s">
        <v>8</v>
      </c>
      <c r="O36" s="90"/>
      <c r="P36" s="90"/>
      <c r="Q36" s="90"/>
      <c r="R36" s="90"/>
      <c r="S36" s="90"/>
      <c r="T36" s="90"/>
      <c r="U36" s="90"/>
      <c r="V36" s="90"/>
      <c r="W36" s="90"/>
    </row>
    <row r="37" spans="1:23" s="71" customFormat="1" ht="11.1" customHeight="1">
      <c r="A37" s="69">
        <f>IF(B37&lt;&gt;"",COUNTA($B$19:B37),"")</f>
        <v>19</v>
      </c>
      <c r="B37" s="78" t="s">
        <v>26</v>
      </c>
      <c r="C37" s="163">
        <v>1025962</v>
      </c>
      <c r="D37" s="163">
        <v>200757</v>
      </c>
      <c r="E37" s="163">
        <v>512492</v>
      </c>
      <c r="F37" s="163">
        <v>36446</v>
      </c>
      <c r="G37" s="163">
        <v>70996</v>
      </c>
      <c r="H37" s="163">
        <v>78523</v>
      </c>
      <c r="I37" s="163">
        <v>57113</v>
      </c>
      <c r="J37" s="163">
        <v>65839</v>
      </c>
      <c r="K37" s="163">
        <v>64699</v>
      </c>
      <c r="L37" s="163">
        <v>138877</v>
      </c>
      <c r="M37" s="163" t="s">
        <v>8</v>
      </c>
      <c r="N37" s="163">
        <v>312714</v>
      </c>
      <c r="O37" s="90"/>
      <c r="P37" s="90"/>
      <c r="Q37" s="90"/>
      <c r="R37" s="90"/>
      <c r="S37" s="90"/>
      <c r="T37" s="90"/>
      <c r="U37" s="90"/>
      <c r="V37" s="90"/>
      <c r="W37" s="90"/>
    </row>
    <row r="38" spans="1:23" s="71" customFormat="1" ht="21.6" customHeight="1">
      <c r="A38" s="69">
        <f>IF(B38&lt;&gt;"",COUNTA($B$19:B38),"")</f>
        <v>20</v>
      </c>
      <c r="B38" s="79" t="s">
        <v>83</v>
      </c>
      <c r="C38" s="163">
        <v>373383</v>
      </c>
      <c r="D38" s="163">
        <v>68254</v>
      </c>
      <c r="E38" s="163">
        <v>55792</v>
      </c>
      <c r="F38" s="163">
        <v>5305</v>
      </c>
      <c r="G38" s="163">
        <v>4102</v>
      </c>
      <c r="H38" s="163">
        <v>4901</v>
      </c>
      <c r="I38" s="163">
        <v>6706</v>
      </c>
      <c r="J38" s="163">
        <v>7153</v>
      </c>
      <c r="K38" s="163">
        <v>5684</v>
      </c>
      <c r="L38" s="163">
        <v>21941</v>
      </c>
      <c r="M38" s="163">
        <v>43175</v>
      </c>
      <c r="N38" s="163">
        <v>206162</v>
      </c>
      <c r="O38" s="90"/>
      <c r="P38" s="90"/>
      <c r="Q38" s="90"/>
      <c r="R38" s="90"/>
      <c r="S38" s="90"/>
      <c r="T38" s="90"/>
      <c r="U38" s="90"/>
      <c r="V38" s="90"/>
      <c r="W38" s="90"/>
    </row>
    <row r="39" spans="1:23" s="71" customFormat="1" ht="21.6" customHeight="1">
      <c r="A39" s="69">
        <f>IF(B39&lt;&gt;"",COUNTA($B$19:B39),"")</f>
        <v>21</v>
      </c>
      <c r="B39" s="79" t="s">
        <v>84</v>
      </c>
      <c r="C39" s="163">
        <v>1142179</v>
      </c>
      <c r="D39" s="163">
        <v>251773</v>
      </c>
      <c r="E39" s="163">
        <v>56761</v>
      </c>
      <c r="F39" s="163">
        <v>983</v>
      </c>
      <c r="G39" s="163">
        <v>2610</v>
      </c>
      <c r="H39" s="163">
        <v>6152</v>
      </c>
      <c r="I39" s="163">
        <v>5897</v>
      </c>
      <c r="J39" s="163">
        <v>5721</v>
      </c>
      <c r="K39" s="163">
        <v>10353</v>
      </c>
      <c r="L39" s="163">
        <v>25046</v>
      </c>
      <c r="M39" s="163">
        <v>1379</v>
      </c>
      <c r="N39" s="163">
        <v>832265</v>
      </c>
      <c r="O39" s="90"/>
      <c r="P39" s="90"/>
      <c r="Q39" s="90"/>
      <c r="R39" s="90"/>
      <c r="S39" s="90"/>
      <c r="T39" s="90"/>
      <c r="U39" s="90"/>
      <c r="V39" s="90"/>
      <c r="W39" s="90"/>
    </row>
    <row r="40" spans="1:23" s="71" customFormat="1" ht="21.6" customHeight="1">
      <c r="A40" s="69">
        <f>IF(B40&lt;&gt;"",COUNTA($B$19:B40),"")</f>
        <v>22</v>
      </c>
      <c r="B40" s="79" t="s">
        <v>85</v>
      </c>
      <c r="C40" s="163">
        <v>325509</v>
      </c>
      <c r="D40" s="163">
        <v>59720</v>
      </c>
      <c r="E40" s="163">
        <v>10270</v>
      </c>
      <c r="F40" s="163">
        <v>164</v>
      </c>
      <c r="G40" s="163">
        <v>391</v>
      </c>
      <c r="H40" s="163">
        <v>752</v>
      </c>
      <c r="I40" s="163">
        <v>394</v>
      </c>
      <c r="J40" s="163">
        <v>1014</v>
      </c>
      <c r="K40" s="163">
        <v>1535</v>
      </c>
      <c r="L40" s="163">
        <v>6020</v>
      </c>
      <c r="M40" s="163">
        <v>214</v>
      </c>
      <c r="N40" s="163">
        <v>255306</v>
      </c>
      <c r="O40" s="90"/>
      <c r="P40" s="90"/>
      <c r="Q40" s="90"/>
      <c r="R40" s="90"/>
      <c r="S40" s="90"/>
      <c r="T40" s="90"/>
      <c r="U40" s="90"/>
      <c r="V40" s="90"/>
      <c r="W40" s="90"/>
    </row>
    <row r="41" spans="1:23" s="71" customFormat="1" ht="11.1" customHeight="1">
      <c r="A41" s="69">
        <f>IF(B41&lt;&gt;"",COUNTA($B$19:B41),"")</f>
        <v>23</v>
      </c>
      <c r="B41" s="78" t="s">
        <v>86</v>
      </c>
      <c r="C41" s="163">
        <v>325383</v>
      </c>
      <c r="D41" s="163">
        <v>77581</v>
      </c>
      <c r="E41" s="163">
        <v>131243</v>
      </c>
      <c r="F41" s="163">
        <v>8544</v>
      </c>
      <c r="G41" s="163">
        <v>16599</v>
      </c>
      <c r="H41" s="163">
        <v>17538</v>
      </c>
      <c r="I41" s="163">
        <v>14602</v>
      </c>
      <c r="J41" s="163">
        <v>24199</v>
      </c>
      <c r="K41" s="163">
        <v>10740</v>
      </c>
      <c r="L41" s="163">
        <v>39021</v>
      </c>
      <c r="M41" s="163">
        <v>7285</v>
      </c>
      <c r="N41" s="163">
        <v>109274</v>
      </c>
      <c r="O41" s="90"/>
      <c r="P41" s="90"/>
      <c r="Q41" s="90"/>
      <c r="R41" s="90"/>
      <c r="S41" s="90"/>
      <c r="T41" s="90"/>
      <c r="U41" s="90"/>
      <c r="V41" s="90"/>
      <c r="W41" s="90"/>
    </row>
    <row r="42" spans="1:23" s="71" customFormat="1" ht="11.1" customHeight="1">
      <c r="A42" s="69">
        <f>IF(B42&lt;&gt;"",COUNTA($B$19:B42),"")</f>
        <v>24</v>
      </c>
      <c r="B42" s="78" t="s">
        <v>87</v>
      </c>
      <c r="C42" s="163">
        <v>2695055</v>
      </c>
      <c r="D42" s="163">
        <v>253373</v>
      </c>
      <c r="E42" s="163">
        <v>562256</v>
      </c>
      <c r="F42" s="163">
        <v>30729</v>
      </c>
      <c r="G42" s="163">
        <v>72623</v>
      </c>
      <c r="H42" s="163">
        <v>92563</v>
      </c>
      <c r="I42" s="163">
        <v>84190</v>
      </c>
      <c r="J42" s="163">
        <v>113811</v>
      </c>
      <c r="K42" s="163">
        <v>68627</v>
      </c>
      <c r="L42" s="163">
        <v>99712</v>
      </c>
      <c r="M42" s="163">
        <v>228611</v>
      </c>
      <c r="N42" s="163">
        <v>1650815</v>
      </c>
      <c r="O42" s="90"/>
      <c r="P42" s="90"/>
      <c r="Q42" s="90"/>
      <c r="R42" s="90"/>
      <c r="S42" s="90"/>
      <c r="T42" s="90"/>
      <c r="U42" s="90"/>
      <c r="V42" s="90"/>
      <c r="W42" s="90"/>
    </row>
    <row r="43" spans="1:23" s="71" customFormat="1" ht="11.1" customHeight="1">
      <c r="A43" s="69">
        <f>IF(B43&lt;&gt;"",COUNTA($B$19:B43),"")</f>
        <v>25</v>
      </c>
      <c r="B43" s="78" t="s">
        <v>73</v>
      </c>
      <c r="C43" s="163">
        <v>1476545</v>
      </c>
      <c r="D43" s="163">
        <v>15008</v>
      </c>
      <c r="E43" s="163">
        <v>249310</v>
      </c>
      <c r="F43" s="163">
        <v>5620</v>
      </c>
      <c r="G43" s="163">
        <v>18917</v>
      </c>
      <c r="H43" s="163">
        <v>35471</v>
      </c>
      <c r="I43" s="163">
        <v>50112</v>
      </c>
      <c r="J43" s="163">
        <v>73259</v>
      </c>
      <c r="K43" s="163">
        <v>43116</v>
      </c>
      <c r="L43" s="163">
        <v>22814</v>
      </c>
      <c r="M43" s="163">
        <v>218638</v>
      </c>
      <c r="N43" s="163">
        <v>993589</v>
      </c>
      <c r="O43" s="90"/>
      <c r="P43" s="90"/>
      <c r="Q43" s="90"/>
      <c r="R43" s="90"/>
      <c r="S43" s="90"/>
      <c r="T43" s="90"/>
      <c r="U43" s="90"/>
      <c r="V43" s="90"/>
      <c r="W43" s="90"/>
    </row>
    <row r="44" spans="1:23" s="71" customFormat="1" ht="19.149999999999999" customHeight="1">
      <c r="A44" s="70">
        <f>IF(B44&lt;&gt;"",COUNTA($B$19:B44),"")</f>
        <v>26</v>
      </c>
      <c r="B44" s="80" t="s">
        <v>88</v>
      </c>
      <c r="C44" s="174">
        <v>6183138</v>
      </c>
      <c r="D44" s="174">
        <v>1290471</v>
      </c>
      <c r="E44" s="174">
        <v>2457693</v>
      </c>
      <c r="F44" s="174">
        <v>154149</v>
      </c>
      <c r="G44" s="174">
        <v>334743</v>
      </c>
      <c r="H44" s="174">
        <v>414622</v>
      </c>
      <c r="I44" s="174">
        <v>287186</v>
      </c>
      <c r="J44" s="174">
        <v>375902</v>
      </c>
      <c r="K44" s="174">
        <v>245292</v>
      </c>
      <c r="L44" s="174">
        <v>645799</v>
      </c>
      <c r="M44" s="174">
        <v>62026</v>
      </c>
      <c r="N44" s="174">
        <v>2372947</v>
      </c>
      <c r="O44" s="90"/>
      <c r="P44" s="90"/>
      <c r="Q44" s="90"/>
      <c r="R44" s="90"/>
      <c r="S44" s="90"/>
      <c r="T44" s="90"/>
      <c r="U44" s="90"/>
      <c r="V44" s="90"/>
      <c r="W44" s="90"/>
    </row>
    <row r="45" spans="1:23" s="87" customFormat="1" ht="11.1" customHeight="1">
      <c r="A45" s="69">
        <f>IF(B45&lt;&gt;"",COUNTA($B$19:B45),"")</f>
        <v>27</v>
      </c>
      <c r="B45" s="78" t="s">
        <v>89</v>
      </c>
      <c r="C45" s="163">
        <v>654593</v>
      </c>
      <c r="D45" s="163">
        <v>108938</v>
      </c>
      <c r="E45" s="163">
        <v>358883</v>
      </c>
      <c r="F45" s="163">
        <v>18205</v>
      </c>
      <c r="G45" s="163">
        <v>37499</v>
      </c>
      <c r="H45" s="163">
        <v>54341</v>
      </c>
      <c r="I45" s="163">
        <v>52093</v>
      </c>
      <c r="J45" s="163">
        <v>64563</v>
      </c>
      <c r="K45" s="163">
        <v>54401</v>
      </c>
      <c r="L45" s="163">
        <v>77782</v>
      </c>
      <c r="M45" s="163">
        <v>9948</v>
      </c>
      <c r="N45" s="163">
        <v>176823</v>
      </c>
      <c r="O45" s="90"/>
      <c r="P45" s="90"/>
      <c r="Q45" s="90"/>
      <c r="R45" s="90"/>
      <c r="S45" s="90"/>
      <c r="T45" s="90"/>
      <c r="U45" s="90"/>
      <c r="V45" s="90"/>
      <c r="W45" s="90"/>
    </row>
    <row r="46" spans="1:23" s="87" customFormat="1" ht="11.1" customHeight="1">
      <c r="A46" s="69">
        <f>IF(B46&lt;&gt;"",COUNTA($B$19:B46),"")</f>
        <v>28</v>
      </c>
      <c r="B46" s="78" t="s">
        <v>90</v>
      </c>
      <c r="C46" s="163">
        <v>1197</v>
      </c>
      <c r="D46" s="163" t="s">
        <v>8</v>
      </c>
      <c r="E46" s="163" t="s">
        <v>8</v>
      </c>
      <c r="F46" s="163" t="s">
        <v>8</v>
      </c>
      <c r="G46" s="163" t="s">
        <v>8</v>
      </c>
      <c r="H46" s="163" t="s">
        <v>8</v>
      </c>
      <c r="I46" s="163" t="s">
        <v>8</v>
      </c>
      <c r="J46" s="163" t="s">
        <v>8</v>
      </c>
      <c r="K46" s="163" t="s">
        <v>8</v>
      </c>
      <c r="L46" s="163" t="s">
        <v>8</v>
      </c>
      <c r="M46" s="163">
        <v>1197</v>
      </c>
      <c r="N46" s="163" t="s">
        <v>8</v>
      </c>
      <c r="O46" s="90"/>
      <c r="P46" s="90"/>
      <c r="Q46" s="90"/>
      <c r="R46" s="90"/>
      <c r="S46" s="90"/>
      <c r="T46" s="90"/>
      <c r="U46" s="90"/>
      <c r="V46" s="90"/>
      <c r="W46" s="90"/>
    </row>
    <row r="47" spans="1:23" s="87" customFormat="1" ht="11.1" customHeight="1">
      <c r="A47" s="69">
        <f>IF(B47&lt;&gt;"",COUNTA($B$19:B47),"")</f>
        <v>29</v>
      </c>
      <c r="B47" s="78" t="s">
        <v>91</v>
      </c>
      <c r="C47" s="163">
        <v>320971</v>
      </c>
      <c r="D47" s="163">
        <v>23356</v>
      </c>
      <c r="E47" s="163">
        <v>147927</v>
      </c>
      <c r="F47" s="163">
        <v>9066</v>
      </c>
      <c r="G47" s="163">
        <v>20152</v>
      </c>
      <c r="H47" s="163">
        <v>33672</v>
      </c>
      <c r="I47" s="163">
        <v>18272</v>
      </c>
      <c r="J47" s="163">
        <v>29006</v>
      </c>
      <c r="K47" s="163">
        <v>15669</v>
      </c>
      <c r="L47" s="163">
        <v>22090</v>
      </c>
      <c r="M47" s="163">
        <v>3347</v>
      </c>
      <c r="N47" s="163">
        <v>146342</v>
      </c>
      <c r="O47" s="90"/>
      <c r="P47" s="90"/>
      <c r="Q47" s="90"/>
      <c r="R47" s="90"/>
      <c r="S47" s="90"/>
      <c r="T47" s="90"/>
      <c r="U47" s="90"/>
      <c r="V47" s="90"/>
      <c r="W47" s="90"/>
    </row>
    <row r="48" spans="1:23" s="87" customFormat="1" ht="11.1" customHeight="1">
      <c r="A48" s="69">
        <f>IF(B48&lt;&gt;"",COUNTA($B$19:B48),"")</f>
        <v>30</v>
      </c>
      <c r="B48" s="78" t="s">
        <v>73</v>
      </c>
      <c r="C48" s="163">
        <v>17242</v>
      </c>
      <c r="D48" s="163">
        <v>410</v>
      </c>
      <c r="E48" s="163">
        <v>13703</v>
      </c>
      <c r="F48" s="163">
        <v>925</v>
      </c>
      <c r="G48" s="163">
        <v>4595</v>
      </c>
      <c r="H48" s="163">
        <v>3903</v>
      </c>
      <c r="I48" s="163">
        <v>923</v>
      </c>
      <c r="J48" s="163">
        <v>1611</v>
      </c>
      <c r="K48" s="163">
        <v>588</v>
      </c>
      <c r="L48" s="163">
        <v>1157</v>
      </c>
      <c r="M48" s="163">
        <v>2562</v>
      </c>
      <c r="N48" s="163">
        <v>567</v>
      </c>
      <c r="O48" s="90"/>
      <c r="P48" s="90"/>
      <c r="Q48" s="90"/>
      <c r="R48" s="90"/>
      <c r="S48" s="90"/>
      <c r="T48" s="90"/>
      <c r="U48" s="90"/>
      <c r="V48" s="90"/>
      <c r="W48" s="90"/>
    </row>
    <row r="49" spans="1:23" s="71" customFormat="1" ht="19.149999999999999" customHeight="1">
      <c r="A49" s="70">
        <f>IF(B49&lt;&gt;"",COUNTA($B$19:B49),"")</f>
        <v>31</v>
      </c>
      <c r="B49" s="80" t="s">
        <v>92</v>
      </c>
      <c r="C49" s="174">
        <v>959519</v>
      </c>
      <c r="D49" s="174">
        <v>131884</v>
      </c>
      <c r="E49" s="174">
        <v>493108</v>
      </c>
      <c r="F49" s="174">
        <v>26346</v>
      </c>
      <c r="G49" s="174">
        <v>53056</v>
      </c>
      <c r="H49" s="174">
        <v>84111</v>
      </c>
      <c r="I49" s="174">
        <v>69441</v>
      </c>
      <c r="J49" s="174">
        <v>91957</v>
      </c>
      <c r="K49" s="174">
        <v>69482</v>
      </c>
      <c r="L49" s="174">
        <v>98715</v>
      </c>
      <c r="M49" s="174">
        <v>11930</v>
      </c>
      <c r="N49" s="174">
        <v>322597</v>
      </c>
      <c r="O49" s="90"/>
      <c r="P49" s="90"/>
      <c r="Q49" s="90"/>
      <c r="R49" s="90"/>
      <c r="S49" s="90"/>
      <c r="T49" s="90"/>
      <c r="U49" s="90"/>
      <c r="V49" s="90"/>
      <c r="W49" s="90"/>
    </row>
    <row r="50" spans="1:23" s="71" customFormat="1" ht="19.149999999999999" customHeight="1">
      <c r="A50" s="70">
        <f>IF(B50&lt;&gt;"",COUNTA($B$19:B50),"")</f>
        <v>32</v>
      </c>
      <c r="B50" s="80" t="s">
        <v>93</v>
      </c>
      <c r="C50" s="174">
        <v>7142657</v>
      </c>
      <c r="D50" s="174">
        <v>1422355</v>
      </c>
      <c r="E50" s="174">
        <v>2950801</v>
      </c>
      <c r="F50" s="174">
        <v>180495</v>
      </c>
      <c r="G50" s="174">
        <v>387799</v>
      </c>
      <c r="H50" s="174">
        <v>498733</v>
      </c>
      <c r="I50" s="174">
        <v>356627</v>
      </c>
      <c r="J50" s="174">
        <v>467860</v>
      </c>
      <c r="K50" s="174">
        <v>314773</v>
      </c>
      <c r="L50" s="174">
        <v>744514</v>
      </c>
      <c r="M50" s="174">
        <v>73957</v>
      </c>
      <c r="N50" s="174">
        <v>2695544</v>
      </c>
      <c r="O50" s="90"/>
      <c r="P50" s="90"/>
      <c r="Q50" s="90"/>
      <c r="R50" s="90"/>
      <c r="S50" s="90"/>
      <c r="T50" s="90"/>
      <c r="U50" s="90"/>
      <c r="V50" s="90"/>
      <c r="W50" s="90"/>
    </row>
    <row r="51" spans="1:23" s="71" customFormat="1" ht="19.149999999999999" customHeight="1">
      <c r="A51" s="70">
        <f>IF(B51&lt;&gt;"",COUNTA($B$19:B51),"")</f>
        <v>33</v>
      </c>
      <c r="B51" s="80" t="s">
        <v>94</v>
      </c>
      <c r="C51" s="174">
        <v>-277403</v>
      </c>
      <c r="D51" s="174">
        <v>-103561</v>
      </c>
      <c r="E51" s="174">
        <v>-111151</v>
      </c>
      <c r="F51" s="174">
        <v>5290</v>
      </c>
      <c r="G51" s="174">
        <v>3991</v>
      </c>
      <c r="H51" s="174">
        <v>-12314</v>
      </c>
      <c r="I51" s="174">
        <v>-14734</v>
      </c>
      <c r="J51" s="174">
        <v>-40420</v>
      </c>
      <c r="K51" s="174">
        <v>-26465</v>
      </c>
      <c r="L51" s="174">
        <v>-26499</v>
      </c>
      <c r="M51" s="174">
        <v>-2215</v>
      </c>
      <c r="N51" s="174">
        <v>-60476</v>
      </c>
      <c r="O51" s="90"/>
      <c r="P51" s="90"/>
      <c r="Q51" s="90"/>
      <c r="R51" s="90"/>
      <c r="S51" s="90"/>
      <c r="T51" s="90"/>
      <c r="U51" s="90"/>
      <c r="V51" s="90"/>
      <c r="W51" s="90"/>
    </row>
    <row r="52" spans="1:23" s="87" customFormat="1" ht="24.95" customHeight="1">
      <c r="A52" s="69">
        <f>IF(B52&lt;&gt;"",COUNTA($B$19:B52),"")</f>
        <v>34</v>
      </c>
      <c r="B52" s="81" t="s">
        <v>95</v>
      </c>
      <c r="C52" s="173">
        <v>26599</v>
      </c>
      <c r="D52" s="173">
        <v>-18695</v>
      </c>
      <c r="E52" s="173">
        <v>88363</v>
      </c>
      <c r="F52" s="173">
        <v>11129</v>
      </c>
      <c r="G52" s="173">
        <v>26195</v>
      </c>
      <c r="H52" s="173">
        <v>24272</v>
      </c>
      <c r="I52" s="173">
        <v>555</v>
      </c>
      <c r="J52" s="173">
        <v>15741</v>
      </c>
      <c r="K52" s="173">
        <v>4059</v>
      </c>
      <c r="L52" s="173">
        <v>6412</v>
      </c>
      <c r="M52" s="173">
        <v>12917</v>
      </c>
      <c r="N52" s="173">
        <v>-55986</v>
      </c>
      <c r="O52" s="90"/>
      <c r="P52" s="90"/>
      <c r="Q52" s="90"/>
      <c r="R52" s="90"/>
      <c r="S52" s="90"/>
      <c r="T52" s="90"/>
      <c r="U52" s="90"/>
      <c r="V52" s="90"/>
      <c r="W52" s="90"/>
    </row>
    <row r="53" spans="1:23" s="87" customFormat="1" ht="15" customHeight="1">
      <c r="A53" s="69">
        <f>IF(B53&lt;&gt;"",COUNTA($B$19:B53),"")</f>
        <v>35</v>
      </c>
      <c r="B53" s="78" t="s">
        <v>96</v>
      </c>
      <c r="C53" s="163">
        <v>308499</v>
      </c>
      <c r="D53" s="163">
        <v>139949</v>
      </c>
      <c r="E53" s="163">
        <v>131835</v>
      </c>
      <c r="F53" s="163">
        <v>4672</v>
      </c>
      <c r="G53" s="163">
        <v>8904</v>
      </c>
      <c r="H53" s="163">
        <v>3868</v>
      </c>
      <c r="I53" s="163">
        <v>21314</v>
      </c>
      <c r="J53" s="163">
        <v>23705</v>
      </c>
      <c r="K53" s="163">
        <v>21538</v>
      </c>
      <c r="L53" s="163">
        <v>47835</v>
      </c>
      <c r="M53" s="163">
        <v>10531</v>
      </c>
      <c r="N53" s="163">
        <v>26184</v>
      </c>
      <c r="O53" s="90"/>
      <c r="P53" s="90"/>
      <c r="Q53" s="90"/>
      <c r="R53" s="90"/>
      <c r="S53" s="90"/>
      <c r="T53" s="90"/>
      <c r="U53" s="90"/>
      <c r="V53" s="90"/>
      <c r="W53" s="90"/>
    </row>
    <row r="54" spans="1:23" ht="11.1" customHeight="1">
      <c r="A54" s="69">
        <f>IF(B54&lt;&gt;"",COUNTA($B$19:B54),"")</f>
        <v>36</v>
      </c>
      <c r="B54" s="78" t="s">
        <v>97</v>
      </c>
      <c r="C54" s="163">
        <v>178486</v>
      </c>
      <c r="D54" s="163">
        <v>58087</v>
      </c>
      <c r="E54" s="163">
        <v>69550</v>
      </c>
      <c r="F54" s="163">
        <v>5308</v>
      </c>
      <c r="G54" s="163">
        <v>15753</v>
      </c>
      <c r="H54" s="163">
        <v>10015</v>
      </c>
      <c r="I54" s="163">
        <v>6590</v>
      </c>
      <c r="J54" s="163">
        <v>11866</v>
      </c>
      <c r="K54" s="163">
        <v>5548</v>
      </c>
      <c r="L54" s="163">
        <v>14471</v>
      </c>
      <c r="M54" s="163">
        <v>10770</v>
      </c>
      <c r="N54" s="163">
        <v>40079</v>
      </c>
    </row>
    <row r="55" spans="1:23" s="74" customFormat="1" ht="20.100000000000001" customHeight="1">
      <c r="A55" s="69" t="str">
        <f>IF(B55&lt;&gt;"",COUNTA($B$19:B55),"")</f>
        <v/>
      </c>
      <c r="B55" s="78"/>
      <c r="C55" s="244" t="s">
        <v>52</v>
      </c>
      <c r="D55" s="245"/>
      <c r="E55" s="245"/>
      <c r="F55" s="245"/>
      <c r="G55" s="245"/>
      <c r="H55" s="245"/>
      <c r="I55" s="245" t="s">
        <v>52</v>
      </c>
      <c r="J55" s="245"/>
      <c r="K55" s="245"/>
      <c r="L55" s="245"/>
      <c r="M55" s="245"/>
      <c r="N55" s="245"/>
      <c r="O55" s="90"/>
      <c r="P55" s="90"/>
      <c r="Q55" s="90"/>
      <c r="R55" s="90"/>
      <c r="S55" s="90"/>
      <c r="T55" s="90"/>
      <c r="U55" s="90"/>
      <c r="V55" s="90"/>
      <c r="W55" s="90"/>
    </row>
    <row r="56" spans="1:23" s="71" customFormat="1" ht="11.1" customHeight="1">
      <c r="A56" s="69">
        <f>IF(B56&lt;&gt;"",COUNTA($B$19:B56),"")</f>
        <v>37</v>
      </c>
      <c r="B56" s="78" t="s">
        <v>69</v>
      </c>
      <c r="C56" s="170">
        <v>932.39</v>
      </c>
      <c r="D56" s="170">
        <v>868.26</v>
      </c>
      <c r="E56" s="170">
        <v>473.99</v>
      </c>
      <c r="F56" s="170">
        <v>220.31</v>
      </c>
      <c r="G56" s="170">
        <v>238.2</v>
      </c>
      <c r="H56" s="170">
        <v>252.27</v>
      </c>
      <c r="I56" s="170">
        <v>490.43</v>
      </c>
      <c r="J56" s="170">
        <v>614.22</v>
      </c>
      <c r="K56" s="170">
        <v>713.56</v>
      </c>
      <c r="L56" s="170">
        <v>654.49</v>
      </c>
      <c r="M56" s="170">
        <v>167.06</v>
      </c>
      <c r="N56" s="170">
        <v>374.08</v>
      </c>
      <c r="O56" s="90"/>
      <c r="P56" s="90"/>
      <c r="Q56" s="90"/>
      <c r="R56" s="90"/>
      <c r="S56" s="90"/>
      <c r="T56" s="90"/>
      <c r="U56" s="90"/>
      <c r="V56" s="90"/>
      <c r="W56" s="90"/>
    </row>
    <row r="57" spans="1:23" s="71" customFormat="1" ht="11.1" customHeight="1">
      <c r="A57" s="69">
        <f>IF(B57&lt;&gt;"",COUNTA($B$19:B57),"")</f>
        <v>38</v>
      </c>
      <c r="B57" s="78" t="s">
        <v>70</v>
      </c>
      <c r="C57" s="170">
        <v>637.41999999999996</v>
      </c>
      <c r="D57" s="170">
        <v>404.59</v>
      </c>
      <c r="E57" s="170">
        <v>376.1</v>
      </c>
      <c r="F57" s="170">
        <v>349.23</v>
      </c>
      <c r="G57" s="170">
        <v>336.32</v>
      </c>
      <c r="H57" s="170">
        <v>330.91</v>
      </c>
      <c r="I57" s="170">
        <v>378.63</v>
      </c>
      <c r="J57" s="170">
        <v>395.58</v>
      </c>
      <c r="K57" s="170">
        <v>459.19</v>
      </c>
      <c r="L57" s="170">
        <v>392.47</v>
      </c>
      <c r="M57" s="170">
        <v>43.82</v>
      </c>
      <c r="N57" s="170">
        <v>290.56</v>
      </c>
      <c r="O57" s="90"/>
      <c r="P57" s="90"/>
      <c r="Q57" s="90"/>
      <c r="R57" s="90"/>
      <c r="S57" s="90"/>
      <c r="T57" s="90"/>
      <c r="U57" s="90"/>
      <c r="V57" s="90"/>
      <c r="W57" s="90"/>
    </row>
    <row r="58" spans="1:23" s="71" customFormat="1" ht="21.6" customHeight="1">
      <c r="A58" s="69">
        <f>IF(B58&lt;&gt;"",COUNTA($B$19:B58),"")</f>
        <v>39</v>
      </c>
      <c r="B58" s="79" t="s">
        <v>626</v>
      </c>
      <c r="C58" s="170">
        <v>1188.18</v>
      </c>
      <c r="D58" s="170">
        <v>1410.84</v>
      </c>
      <c r="E58" s="170" t="s">
        <v>8</v>
      </c>
      <c r="F58" s="170" t="s">
        <v>8</v>
      </c>
      <c r="G58" s="170" t="s">
        <v>8</v>
      </c>
      <c r="H58" s="170" t="s">
        <v>8</v>
      </c>
      <c r="I58" s="170" t="s">
        <v>8</v>
      </c>
      <c r="J58" s="170" t="s">
        <v>8</v>
      </c>
      <c r="K58" s="170" t="s">
        <v>8</v>
      </c>
      <c r="L58" s="170" t="s">
        <v>8</v>
      </c>
      <c r="M58" s="170" t="s">
        <v>8</v>
      </c>
      <c r="N58" s="170">
        <v>1135.25</v>
      </c>
      <c r="O58" s="90"/>
      <c r="P58" s="90"/>
      <c r="Q58" s="90"/>
      <c r="R58" s="90"/>
      <c r="S58" s="90"/>
      <c r="T58" s="90"/>
      <c r="U58" s="90"/>
      <c r="V58" s="90"/>
      <c r="W58" s="90"/>
    </row>
    <row r="59" spans="1:23" s="71" customFormat="1" ht="11.1" customHeight="1">
      <c r="A59" s="69">
        <f>IF(B59&lt;&gt;"",COUNTA($B$19:B59),"")</f>
        <v>40</v>
      </c>
      <c r="B59" s="78" t="s">
        <v>71</v>
      </c>
      <c r="C59" s="170">
        <v>23.13</v>
      </c>
      <c r="D59" s="170">
        <v>29.56</v>
      </c>
      <c r="E59" s="170">
        <v>13.29</v>
      </c>
      <c r="F59" s="170">
        <v>11.37</v>
      </c>
      <c r="G59" s="170">
        <v>11</v>
      </c>
      <c r="H59" s="170">
        <v>9.86</v>
      </c>
      <c r="I59" s="170">
        <v>11.73</v>
      </c>
      <c r="J59" s="170">
        <v>14.16</v>
      </c>
      <c r="K59" s="170">
        <v>19.52</v>
      </c>
      <c r="L59" s="170">
        <v>15.59</v>
      </c>
      <c r="M59" s="170">
        <v>0.64</v>
      </c>
      <c r="N59" s="170">
        <v>7.92</v>
      </c>
      <c r="O59" s="90"/>
      <c r="P59" s="90"/>
      <c r="Q59" s="90"/>
      <c r="R59" s="90"/>
      <c r="S59" s="90"/>
      <c r="T59" s="90"/>
      <c r="U59" s="90"/>
      <c r="V59" s="90"/>
      <c r="W59" s="90"/>
    </row>
    <row r="60" spans="1:23" s="71" customFormat="1" ht="11.1" customHeight="1">
      <c r="A60" s="69">
        <f>IF(B60&lt;&gt;"",COUNTA($B$19:B60),"")</f>
        <v>41</v>
      </c>
      <c r="B60" s="78" t="s">
        <v>72</v>
      </c>
      <c r="C60" s="170">
        <v>2063.54</v>
      </c>
      <c r="D60" s="170">
        <v>1662.02</v>
      </c>
      <c r="E60" s="170">
        <v>1193.82</v>
      </c>
      <c r="F60" s="170">
        <v>1273.48</v>
      </c>
      <c r="G60" s="170">
        <v>1336.43</v>
      </c>
      <c r="H60" s="170">
        <v>1194.9100000000001</v>
      </c>
      <c r="I60" s="170">
        <v>1121.06</v>
      </c>
      <c r="J60" s="170">
        <v>1100.28</v>
      </c>
      <c r="K60" s="170">
        <v>1025.67</v>
      </c>
      <c r="L60" s="170">
        <v>1271.1400000000001</v>
      </c>
      <c r="M60" s="170">
        <v>141.4</v>
      </c>
      <c r="N60" s="170">
        <v>880.92</v>
      </c>
      <c r="O60" s="90"/>
      <c r="P60" s="90"/>
      <c r="Q60" s="90"/>
      <c r="R60" s="90"/>
      <c r="S60" s="90"/>
      <c r="T60" s="90"/>
      <c r="U60" s="90"/>
      <c r="V60" s="90"/>
      <c r="W60" s="90"/>
    </row>
    <row r="61" spans="1:23" s="71" customFormat="1" ht="11.1" customHeight="1">
      <c r="A61" s="69">
        <f>IF(B61&lt;&gt;"",COUNTA($B$19:B61),"")</f>
        <v>42</v>
      </c>
      <c r="B61" s="78" t="s">
        <v>73</v>
      </c>
      <c r="C61" s="170">
        <v>937.15</v>
      </c>
      <c r="D61" s="170">
        <v>49.59</v>
      </c>
      <c r="E61" s="170">
        <v>195.86</v>
      </c>
      <c r="F61" s="170">
        <v>70.11</v>
      </c>
      <c r="G61" s="170">
        <v>111.03</v>
      </c>
      <c r="H61" s="170">
        <v>148.94</v>
      </c>
      <c r="I61" s="170">
        <v>297.89999999999998</v>
      </c>
      <c r="J61" s="170">
        <v>359.05</v>
      </c>
      <c r="K61" s="170">
        <v>336.31</v>
      </c>
      <c r="L61" s="170">
        <v>80.400000000000006</v>
      </c>
      <c r="M61" s="170">
        <v>288.19</v>
      </c>
      <c r="N61" s="170">
        <v>780.56</v>
      </c>
      <c r="O61" s="90"/>
      <c r="P61" s="90"/>
      <c r="Q61" s="90"/>
      <c r="R61" s="90"/>
      <c r="S61" s="90"/>
      <c r="T61" s="90"/>
      <c r="U61" s="90"/>
      <c r="V61" s="90"/>
      <c r="W61" s="90"/>
    </row>
    <row r="62" spans="1:23" s="71" customFormat="1" ht="19.149999999999999" customHeight="1">
      <c r="A62" s="70">
        <f>IF(B62&lt;&gt;"",COUNTA($B$19:B62),"")</f>
        <v>43</v>
      </c>
      <c r="B62" s="80" t="s">
        <v>74</v>
      </c>
      <c r="C62" s="171">
        <v>3907.52</v>
      </c>
      <c r="D62" s="171">
        <v>4325.68</v>
      </c>
      <c r="E62" s="171">
        <v>1861.35</v>
      </c>
      <c r="F62" s="171">
        <v>1784.29</v>
      </c>
      <c r="G62" s="171">
        <v>1810.92</v>
      </c>
      <c r="H62" s="171">
        <v>1639.01</v>
      </c>
      <c r="I62" s="171">
        <v>1703.94</v>
      </c>
      <c r="J62" s="171">
        <v>1765.18</v>
      </c>
      <c r="K62" s="171">
        <v>1881.63</v>
      </c>
      <c r="L62" s="171">
        <v>2253.29</v>
      </c>
      <c r="M62" s="171">
        <v>64.73</v>
      </c>
      <c r="N62" s="171">
        <v>1908.17</v>
      </c>
      <c r="O62" s="90"/>
      <c r="P62" s="90"/>
      <c r="Q62" s="90"/>
      <c r="R62" s="90"/>
      <c r="S62" s="90"/>
      <c r="T62" s="90"/>
      <c r="U62" s="90"/>
      <c r="V62" s="90"/>
      <c r="W62" s="90"/>
    </row>
    <row r="63" spans="1:23" s="71" customFormat="1" ht="21.6" customHeight="1">
      <c r="A63" s="69">
        <f>IF(B63&lt;&gt;"",COUNTA($B$19:B63),"")</f>
        <v>44</v>
      </c>
      <c r="B63" s="79" t="s">
        <v>75</v>
      </c>
      <c r="C63" s="170">
        <v>709.47</v>
      </c>
      <c r="D63" s="170">
        <v>636.02</v>
      </c>
      <c r="E63" s="170">
        <v>524.73</v>
      </c>
      <c r="F63" s="170">
        <v>405.97</v>
      </c>
      <c r="G63" s="170">
        <v>450.95</v>
      </c>
      <c r="H63" s="170">
        <v>515.79</v>
      </c>
      <c r="I63" s="170">
        <v>488.71</v>
      </c>
      <c r="J63" s="170">
        <v>723.58</v>
      </c>
      <c r="K63" s="170">
        <v>771.9</v>
      </c>
      <c r="L63" s="170">
        <v>376.79</v>
      </c>
      <c r="M63" s="170">
        <v>35.71</v>
      </c>
      <c r="N63" s="170">
        <v>180.92</v>
      </c>
      <c r="O63" s="90"/>
      <c r="P63" s="90"/>
      <c r="Q63" s="90"/>
      <c r="R63" s="90"/>
      <c r="S63" s="90"/>
      <c r="T63" s="90"/>
      <c r="U63" s="90"/>
      <c r="V63" s="90"/>
      <c r="W63" s="90"/>
    </row>
    <row r="64" spans="1:23" s="71" customFormat="1" ht="11.1" customHeight="1">
      <c r="A64" s="69">
        <f>IF(B64&lt;&gt;"",COUNTA($B$19:B64),"")</f>
        <v>45</v>
      </c>
      <c r="B64" s="78" t="s">
        <v>76</v>
      </c>
      <c r="C64" s="170">
        <v>445.38</v>
      </c>
      <c r="D64" s="170">
        <v>398.38</v>
      </c>
      <c r="E64" s="170">
        <v>380.58</v>
      </c>
      <c r="F64" s="170">
        <v>328.28</v>
      </c>
      <c r="G64" s="170">
        <v>355.21</v>
      </c>
      <c r="H64" s="170">
        <v>384.4</v>
      </c>
      <c r="I64" s="170">
        <v>392.98</v>
      </c>
      <c r="J64" s="170">
        <v>447.53</v>
      </c>
      <c r="K64" s="170">
        <v>595.70000000000005</v>
      </c>
      <c r="L64" s="170">
        <v>254.68</v>
      </c>
      <c r="M64" s="170">
        <v>28.01</v>
      </c>
      <c r="N64" s="170">
        <v>59.28</v>
      </c>
      <c r="O64" s="90"/>
      <c r="P64" s="90"/>
      <c r="Q64" s="90"/>
      <c r="R64" s="90"/>
      <c r="S64" s="90"/>
      <c r="T64" s="90"/>
      <c r="U64" s="90"/>
      <c r="V64" s="90"/>
      <c r="W64" s="90"/>
    </row>
    <row r="65" spans="1:23" s="71" customFormat="1" ht="11.1" customHeight="1">
      <c r="A65" s="69">
        <f>IF(B65&lt;&gt;"",COUNTA($B$19:B65),"")</f>
        <v>46</v>
      </c>
      <c r="B65" s="78" t="s">
        <v>77</v>
      </c>
      <c r="C65" s="170">
        <v>0.18</v>
      </c>
      <c r="D65" s="170" t="s">
        <v>8</v>
      </c>
      <c r="E65" s="170" t="s">
        <v>8</v>
      </c>
      <c r="F65" s="170">
        <v>0.04</v>
      </c>
      <c r="G65" s="170" t="s">
        <v>8</v>
      </c>
      <c r="H65" s="170" t="s">
        <v>8</v>
      </c>
      <c r="I65" s="170" t="s">
        <v>8</v>
      </c>
      <c r="J65" s="170" t="s">
        <v>8</v>
      </c>
      <c r="K65" s="170" t="s">
        <v>8</v>
      </c>
      <c r="L65" s="170" t="s">
        <v>8</v>
      </c>
      <c r="M65" s="170">
        <v>0.38</v>
      </c>
      <c r="N65" s="170" t="s">
        <v>8</v>
      </c>
      <c r="O65" s="90"/>
      <c r="P65" s="90"/>
      <c r="Q65" s="90"/>
      <c r="R65" s="90"/>
      <c r="S65" s="90"/>
      <c r="T65" s="90"/>
      <c r="U65" s="90"/>
      <c r="V65" s="90"/>
      <c r="W65" s="90"/>
    </row>
    <row r="66" spans="1:23" s="71" customFormat="1" ht="11.1" customHeight="1">
      <c r="A66" s="69">
        <f>IF(B66&lt;&gt;"",COUNTA($B$19:B66),"")</f>
        <v>47</v>
      </c>
      <c r="B66" s="78" t="s">
        <v>78</v>
      </c>
      <c r="C66" s="170">
        <v>103.24</v>
      </c>
      <c r="D66" s="170">
        <v>81.510000000000005</v>
      </c>
      <c r="E66" s="170">
        <v>30.15</v>
      </c>
      <c r="F66" s="170">
        <v>7.06</v>
      </c>
      <c r="G66" s="170">
        <v>17.73</v>
      </c>
      <c r="H66" s="170">
        <v>7.38</v>
      </c>
      <c r="I66" s="170">
        <v>20.47</v>
      </c>
      <c r="J66" s="170">
        <v>10.26</v>
      </c>
      <c r="K66" s="170">
        <v>12.74</v>
      </c>
      <c r="L66" s="170">
        <v>91.15</v>
      </c>
      <c r="M66" s="170">
        <v>2.96</v>
      </c>
      <c r="N66" s="170">
        <v>76.489999999999995</v>
      </c>
      <c r="O66" s="90"/>
      <c r="P66" s="90"/>
      <c r="Q66" s="90"/>
      <c r="R66" s="90"/>
      <c r="S66" s="90"/>
      <c r="T66" s="90"/>
      <c r="U66" s="90"/>
      <c r="V66" s="90"/>
      <c r="W66" s="90"/>
    </row>
    <row r="67" spans="1:23" s="71" customFormat="1" ht="11.1" customHeight="1">
      <c r="A67" s="69">
        <f>IF(B67&lt;&gt;"",COUNTA($B$19:B67),"")</f>
        <v>48</v>
      </c>
      <c r="B67" s="78" t="s">
        <v>73</v>
      </c>
      <c r="C67" s="170">
        <v>10.94</v>
      </c>
      <c r="D67" s="170">
        <v>1.35</v>
      </c>
      <c r="E67" s="170">
        <v>10.76</v>
      </c>
      <c r="F67" s="170">
        <v>11.54</v>
      </c>
      <c r="G67" s="170">
        <v>26.97</v>
      </c>
      <c r="H67" s="170">
        <v>16.39</v>
      </c>
      <c r="I67" s="170">
        <v>5.49</v>
      </c>
      <c r="J67" s="170">
        <v>7.9</v>
      </c>
      <c r="K67" s="170">
        <v>4.59</v>
      </c>
      <c r="L67" s="170">
        <v>4.08</v>
      </c>
      <c r="M67" s="170">
        <v>3.38</v>
      </c>
      <c r="N67" s="170">
        <v>0.45</v>
      </c>
      <c r="O67" s="90"/>
      <c r="P67" s="90"/>
      <c r="Q67" s="90"/>
      <c r="R67" s="90"/>
      <c r="S67" s="90"/>
      <c r="T67" s="90"/>
      <c r="U67" s="90"/>
      <c r="V67" s="90"/>
      <c r="W67" s="90"/>
    </row>
    <row r="68" spans="1:23" s="71" customFormat="1" ht="19.149999999999999" customHeight="1">
      <c r="A68" s="70">
        <f>IF(B68&lt;&gt;"",COUNTA($B$19:B68),"")</f>
        <v>49</v>
      </c>
      <c r="B68" s="80" t="s">
        <v>79</v>
      </c>
      <c r="C68" s="171">
        <v>801.95</v>
      </c>
      <c r="D68" s="171">
        <v>716.17</v>
      </c>
      <c r="E68" s="171">
        <v>544.12</v>
      </c>
      <c r="F68" s="171">
        <v>401.54</v>
      </c>
      <c r="G68" s="171">
        <v>441.71</v>
      </c>
      <c r="H68" s="171">
        <v>506.78</v>
      </c>
      <c r="I68" s="171">
        <v>503.69</v>
      </c>
      <c r="J68" s="171">
        <v>725.94</v>
      </c>
      <c r="K68" s="171">
        <v>780.05</v>
      </c>
      <c r="L68" s="171">
        <v>463.87</v>
      </c>
      <c r="M68" s="171">
        <v>35.67</v>
      </c>
      <c r="N68" s="171">
        <v>256.95999999999998</v>
      </c>
      <c r="O68" s="90"/>
      <c r="P68" s="90"/>
      <c r="Q68" s="90"/>
      <c r="R68" s="90"/>
      <c r="S68" s="90"/>
      <c r="T68" s="90"/>
      <c r="U68" s="90"/>
      <c r="V68" s="90"/>
      <c r="W68" s="90"/>
    </row>
    <row r="69" spans="1:23" s="71" customFormat="1" ht="19.149999999999999" customHeight="1">
      <c r="A69" s="70">
        <f>IF(B69&lt;&gt;"",COUNTA($B$19:B69),"")</f>
        <v>50</v>
      </c>
      <c r="B69" s="80" t="s">
        <v>80</v>
      </c>
      <c r="C69" s="171">
        <v>4709.47</v>
      </c>
      <c r="D69" s="171">
        <v>5041.8500000000004</v>
      </c>
      <c r="E69" s="171">
        <v>2405.4699999999998</v>
      </c>
      <c r="F69" s="171">
        <v>2185.83</v>
      </c>
      <c r="G69" s="171">
        <v>2252.64</v>
      </c>
      <c r="H69" s="171">
        <v>2145.79</v>
      </c>
      <c r="I69" s="171">
        <v>2207.63</v>
      </c>
      <c r="J69" s="171">
        <v>2491.13</v>
      </c>
      <c r="K69" s="171">
        <v>2661.69</v>
      </c>
      <c r="L69" s="171">
        <v>2717.16</v>
      </c>
      <c r="M69" s="171">
        <v>100.4</v>
      </c>
      <c r="N69" s="171">
        <v>2165.13</v>
      </c>
      <c r="O69" s="90"/>
      <c r="P69" s="90"/>
      <c r="Q69" s="90"/>
      <c r="R69" s="90"/>
      <c r="S69" s="90"/>
      <c r="T69" s="90"/>
      <c r="U69" s="90"/>
      <c r="V69" s="90"/>
      <c r="W69" s="90"/>
    </row>
    <row r="70" spans="1:23" s="71" customFormat="1" ht="11.1" customHeight="1">
      <c r="A70" s="69">
        <f>IF(B70&lt;&gt;"",COUNTA($B$19:B70),"")</f>
        <v>51</v>
      </c>
      <c r="B70" s="78" t="s">
        <v>81</v>
      </c>
      <c r="C70" s="170">
        <v>1124.81</v>
      </c>
      <c r="D70" s="170">
        <v>1301.9000000000001</v>
      </c>
      <c r="E70" s="170">
        <v>1082.71</v>
      </c>
      <c r="F70" s="170">
        <v>968.09</v>
      </c>
      <c r="G70" s="170">
        <v>1093.6500000000001</v>
      </c>
      <c r="H70" s="170">
        <v>1048.3</v>
      </c>
      <c r="I70" s="170">
        <v>1001.07</v>
      </c>
      <c r="J70" s="170">
        <v>1134.24</v>
      </c>
      <c r="K70" s="170">
        <v>988.82</v>
      </c>
      <c r="L70" s="170">
        <v>1191.1500000000001</v>
      </c>
      <c r="M70" s="170" t="s">
        <v>8</v>
      </c>
      <c r="N70" s="170" t="s">
        <v>8</v>
      </c>
      <c r="O70" s="90"/>
      <c r="P70" s="90"/>
      <c r="Q70" s="90"/>
      <c r="R70" s="90"/>
      <c r="S70" s="90"/>
      <c r="T70" s="90"/>
      <c r="U70" s="90"/>
      <c r="V70" s="90"/>
      <c r="W70" s="90"/>
    </row>
    <row r="71" spans="1:23" s="71" customFormat="1" ht="11.1" customHeight="1">
      <c r="A71" s="69">
        <f>IF(B71&lt;&gt;"",COUNTA($B$19:B71),"")</f>
        <v>52</v>
      </c>
      <c r="B71" s="78" t="s">
        <v>82</v>
      </c>
      <c r="C71" s="170">
        <v>386.85</v>
      </c>
      <c r="D71" s="170">
        <v>427.83</v>
      </c>
      <c r="E71" s="170">
        <v>377.11</v>
      </c>
      <c r="F71" s="170">
        <v>364.96</v>
      </c>
      <c r="G71" s="170">
        <v>384.58</v>
      </c>
      <c r="H71" s="170">
        <v>415.27</v>
      </c>
      <c r="I71" s="170">
        <v>375.59</v>
      </c>
      <c r="J71" s="170">
        <v>360.9</v>
      </c>
      <c r="K71" s="170">
        <v>335.05</v>
      </c>
      <c r="L71" s="170">
        <v>375.58</v>
      </c>
      <c r="M71" s="170" t="s">
        <v>8</v>
      </c>
      <c r="N71" s="170" t="s">
        <v>8</v>
      </c>
      <c r="O71" s="90"/>
      <c r="P71" s="90"/>
      <c r="Q71" s="90"/>
      <c r="R71" s="90"/>
      <c r="S71" s="90"/>
      <c r="T71" s="90"/>
      <c r="U71" s="90"/>
      <c r="V71" s="90"/>
      <c r="W71" s="90"/>
    </row>
    <row r="72" spans="1:23" s="71" customFormat="1" ht="11.1" customHeight="1">
      <c r="A72" s="69">
        <f>IF(B72&lt;&gt;"",COUNTA($B$19:B72),"")</f>
        <v>53</v>
      </c>
      <c r="B72" s="78" t="s">
        <v>98</v>
      </c>
      <c r="C72" s="170">
        <v>501.56</v>
      </c>
      <c r="D72" s="170">
        <v>608.66999999999996</v>
      </c>
      <c r="E72" s="170">
        <v>476.09</v>
      </c>
      <c r="F72" s="170">
        <v>394.4</v>
      </c>
      <c r="G72" s="170">
        <v>481.52</v>
      </c>
      <c r="H72" s="170">
        <v>407.21</v>
      </c>
      <c r="I72" s="170">
        <v>419.59</v>
      </c>
      <c r="J72" s="170">
        <v>528.73</v>
      </c>
      <c r="K72" s="170">
        <v>450.22</v>
      </c>
      <c r="L72" s="170">
        <v>561.04</v>
      </c>
      <c r="M72" s="170" t="s">
        <v>8</v>
      </c>
      <c r="N72" s="170" t="s">
        <v>8</v>
      </c>
      <c r="O72" s="90"/>
      <c r="P72" s="90"/>
      <c r="Q72" s="90"/>
      <c r="R72" s="90"/>
      <c r="S72" s="90"/>
      <c r="T72" s="90"/>
      <c r="U72" s="90"/>
      <c r="V72" s="90"/>
      <c r="W72" s="90"/>
    </row>
    <row r="73" spans="1:23" s="71" customFormat="1" ht="11.1" customHeight="1">
      <c r="A73" s="69">
        <f>IF(B73&lt;&gt;"",COUNTA($B$19:B73),"")</f>
        <v>54</v>
      </c>
      <c r="B73" s="78" t="s">
        <v>99</v>
      </c>
      <c r="C73" s="170">
        <v>137.91</v>
      </c>
      <c r="D73" s="170">
        <v>137.69999999999999</v>
      </c>
      <c r="E73" s="170">
        <v>137.96</v>
      </c>
      <c r="F73" s="170">
        <v>154.97999999999999</v>
      </c>
      <c r="G73" s="170">
        <v>149.99</v>
      </c>
      <c r="H73" s="170">
        <v>140.18</v>
      </c>
      <c r="I73" s="170">
        <v>131.38</v>
      </c>
      <c r="J73" s="170">
        <v>144.02000000000001</v>
      </c>
      <c r="K73" s="170">
        <v>118.31</v>
      </c>
      <c r="L73" s="170">
        <v>132.49</v>
      </c>
      <c r="M73" s="170" t="s">
        <v>8</v>
      </c>
      <c r="N73" s="170" t="s">
        <v>8</v>
      </c>
      <c r="O73" s="90"/>
      <c r="P73" s="90"/>
      <c r="Q73" s="90"/>
      <c r="R73" s="90"/>
      <c r="S73" s="90"/>
      <c r="T73" s="90"/>
      <c r="U73" s="90"/>
      <c r="V73" s="90"/>
      <c r="W73" s="90"/>
    </row>
    <row r="74" spans="1:23" s="71" customFormat="1" ht="11.1" customHeight="1">
      <c r="A74" s="69">
        <f>IF(B74&lt;&gt;"",COUNTA($B$19:B74),"")</f>
        <v>55</v>
      </c>
      <c r="B74" s="78" t="s">
        <v>26</v>
      </c>
      <c r="C74" s="170">
        <v>651.16999999999996</v>
      </c>
      <c r="D74" s="170">
        <v>663.33</v>
      </c>
      <c r="E74" s="170">
        <v>402.61</v>
      </c>
      <c r="F74" s="170">
        <v>454.69</v>
      </c>
      <c r="G74" s="170">
        <v>416.69</v>
      </c>
      <c r="H74" s="170">
        <v>329.7</v>
      </c>
      <c r="I74" s="170">
        <v>339.52</v>
      </c>
      <c r="J74" s="170">
        <v>322.68</v>
      </c>
      <c r="K74" s="170">
        <v>504.66</v>
      </c>
      <c r="L74" s="170">
        <v>489.42</v>
      </c>
      <c r="M74" s="170" t="s">
        <v>8</v>
      </c>
      <c r="N74" s="170">
        <v>245.67</v>
      </c>
      <c r="O74" s="90"/>
      <c r="P74" s="90"/>
      <c r="Q74" s="90"/>
      <c r="R74" s="90"/>
      <c r="S74" s="90"/>
      <c r="T74" s="90"/>
      <c r="U74" s="90"/>
      <c r="V74" s="90"/>
      <c r="W74" s="90"/>
    </row>
    <row r="75" spans="1:23" s="71" customFormat="1" ht="21.6" customHeight="1">
      <c r="A75" s="69">
        <f>IF(B75&lt;&gt;"",COUNTA($B$19:B75),"")</f>
        <v>56</v>
      </c>
      <c r="B75" s="79" t="s">
        <v>83</v>
      </c>
      <c r="C75" s="170">
        <v>236.98</v>
      </c>
      <c r="D75" s="170">
        <v>225.52</v>
      </c>
      <c r="E75" s="170">
        <v>43.83</v>
      </c>
      <c r="F75" s="170">
        <v>66.180000000000007</v>
      </c>
      <c r="G75" s="170">
        <v>24.08</v>
      </c>
      <c r="H75" s="170">
        <v>20.58</v>
      </c>
      <c r="I75" s="170">
        <v>39.86</v>
      </c>
      <c r="J75" s="170">
        <v>35.06</v>
      </c>
      <c r="K75" s="170">
        <v>44.34</v>
      </c>
      <c r="L75" s="170">
        <v>77.319999999999993</v>
      </c>
      <c r="M75" s="170">
        <v>56.91</v>
      </c>
      <c r="N75" s="170">
        <v>161.96</v>
      </c>
      <c r="O75" s="90"/>
      <c r="P75" s="90"/>
      <c r="Q75" s="90"/>
      <c r="R75" s="90"/>
      <c r="S75" s="90"/>
      <c r="T75" s="90"/>
      <c r="U75" s="90"/>
      <c r="V75" s="90"/>
      <c r="W75" s="90"/>
    </row>
    <row r="76" spans="1:23" s="71" customFormat="1" ht="21.6" customHeight="1">
      <c r="A76" s="69">
        <f>IF(B76&lt;&gt;"",COUNTA($B$19:B76),"")</f>
        <v>57</v>
      </c>
      <c r="B76" s="79" t="s">
        <v>84</v>
      </c>
      <c r="C76" s="170">
        <v>724.93</v>
      </c>
      <c r="D76" s="170">
        <v>831.9</v>
      </c>
      <c r="E76" s="170">
        <v>44.59</v>
      </c>
      <c r="F76" s="170">
        <v>12.26</v>
      </c>
      <c r="G76" s="170">
        <v>15.32</v>
      </c>
      <c r="H76" s="170">
        <v>25.83</v>
      </c>
      <c r="I76" s="170">
        <v>35.06</v>
      </c>
      <c r="J76" s="170">
        <v>28.04</v>
      </c>
      <c r="K76" s="170">
        <v>80.75</v>
      </c>
      <c r="L76" s="170">
        <v>88.27</v>
      </c>
      <c r="M76" s="170">
        <v>1.82</v>
      </c>
      <c r="N76" s="170">
        <v>653.83000000000004</v>
      </c>
      <c r="O76" s="90"/>
      <c r="P76" s="90"/>
      <c r="Q76" s="90"/>
      <c r="R76" s="90"/>
      <c r="S76" s="90"/>
      <c r="T76" s="90"/>
      <c r="U76" s="90"/>
      <c r="V76" s="90"/>
      <c r="W76" s="90"/>
    </row>
    <row r="77" spans="1:23" s="71" customFormat="1" ht="21.6" customHeight="1">
      <c r="A77" s="69">
        <f>IF(B77&lt;&gt;"",COUNTA($B$19:B77),"")</f>
        <v>58</v>
      </c>
      <c r="B77" s="79" t="s">
        <v>85</v>
      </c>
      <c r="C77" s="170">
        <v>206.6</v>
      </c>
      <c r="D77" s="170">
        <v>197.32</v>
      </c>
      <c r="E77" s="170">
        <v>8.07</v>
      </c>
      <c r="F77" s="170">
        <v>2.0499999999999998</v>
      </c>
      <c r="G77" s="170">
        <v>2.2999999999999998</v>
      </c>
      <c r="H77" s="170">
        <v>3.16</v>
      </c>
      <c r="I77" s="170">
        <v>2.34</v>
      </c>
      <c r="J77" s="170">
        <v>4.97</v>
      </c>
      <c r="K77" s="170">
        <v>11.98</v>
      </c>
      <c r="L77" s="170">
        <v>21.22</v>
      </c>
      <c r="M77" s="170">
        <v>0.28000000000000003</v>
      </c>
      <c r="N77" s="170">
        <v>200.57</v>
      </c>
      <c r="O77" s="90"/>
      <c r="P77" s="90"/>
      <c r="Q77" s="90"/>
      <c r="R77" s="90"/>
      <c r="S77" s="90"/>
      <c r="T77" s="90"/>
      <c r="U77" s="90"/>
      <c r="V77" s="90"/>
      <c r="W77" s="90"/>
    </row>
    <row r="78" spans="1:23" s="71" customFormat="1" ht="11.1" customHeight="1">
      <c r="A78" s="69">
        <f>IF(B78&lt;&gt;"",COUNTA($B$19:B78),"")</f>
        <v>59</v>
      </c>
      <c r="B78" s="78" t="s">
        <v>86</v>
      </c>
      <c r="C78" s="170">
        <v>206.52</v>
      </c>
      <c r="D78" s="170">
        <v>256.33999999999997</v>
      </c>
      <c r="E78" s="170">
        <v>103.1</v>
      </c>
      <c r="F78" s="170">
        <v>106.59</v>
      </c>
      <c r="G78" s="170">
        <v>97.42</v>
      </c>
      <c r="H78" s="170">
        <v>73.64</v>
      </c>
      <c r="I78" s="170">
        <v>86.81</v>
      </c>
      <c r="J78" s="170">
        <v>118.6</v>
      </c>
      <c r="K78" s="170">
        <v>83.77</v>
      </c>
      <c r="L78" s="170">
        <v>137.51</v>
      </c>
      <c r="M78" s="170">
        <v>9.6</v>
      </c>
      <c r="N78" s="170">
        <v>85.85</v>
      </c>
      <c r="O78" s="90"/>
      <c r="P78" s="90"/>
      <c r="Q78" s="90"/>
      <c r="R78" s="90"/>
      <c r="S78" s="90"/>
      <c r="T78" s="90"/>
      <c r="U78" s="90"/>
      <c r="V78" s="90"/>
      <c r="W78" s="90"/>
    </row>
    <row r="79" spans="1:23" s="71" customFormat="1" ht="11.1" customHeight="1">
      <c r="A79" s="69">
        <f>IF(B79&lt;&gt;"",COUNTA($B$19:B79),"")</f>
        <v>60</v>
      </c>
      <c r="B79" s="78" t="s">
        <v>87</v>
      </c>
      <c r="C79" s="170">
        <v>1710.53</v>
      </c>
      <c r="D79" s="170">
        <v>837.18</v>
      </c>
      <c r="E79" s="170">
        <v>441.71</v>
      </c>
      <c r="F79" s="170">
        <v>383.37</v>
      </c>
      <c r="G79" s="170">
        <v>426.24</v>
      </c>
      <c r="H79" s="170">
        <v>388.65</v>
      </c>
      <c r="I79" s="170">
        <v>500.49</v>
      </c>
      <c r="J79" s="170">
        <v>557.79999999999995</v>
      </c>
      <c r="K79" s="170">
        <v>535.29</v>
      </c>
      <c r="L79" s="170">
        <v>351.4</v>
      </c>
      <c r="M79" s="170">
        <v>301.33999999999997</v>
      </c>
      <c r="N79" s="170">
        <v>1296.8800000000001</v>
      </c>
      <c r="O79" s="90"/>
      <c r="P79" s="90"/>
      <c r="Q79" s="90"/>
      <c r="R79" s="90"/>
      <c r="S79" s="90"/>
      <c r="T79" s="90"/>
      <c r="U79" s="90"/>
      <c r="V79" s="90"/>
      <c r="W79" s="90"/>
    </row>
    <row r="80" spans="1:23" s="71" customFormat="1" ht="11.1" customHeight="1">
      <c r="A80" s="69">
        <f>IF(B80&lt;&gt;"",COUNTA($B$19:B80),"")</f>
        <v>61</v>
      </c>
      <c r="B80" s="78" t="s">
        <v>73</v>
      </c>
      <c r="C80" s="170">
        <v>937.15</v>
      </c>
      <c r="D80" s="170">
        <v>49.59</v>
      </c>
      <c r="E80" s="170">
        <v>195.86</v>
      </c>
      <c r="F80" s="170">
        <v>70.11</v>
      </c>
      <c r="G80" s="170">
        <v>111.03</v>
      </c>
      <c r="H80" s="170">
        <v>148.94</v>
      </c>
      <c r="I80" s="170">
        <v>297.89999999999998</v>
      </c>
      <c r="J80" s="170">
        <v>359.05</v>
      </c>
      <c r="K80" s="170">
        <v>336.31</v>
      </c>
      <c r="L80" s="170">
        <v>80.400000000000006</v>
      </c>
      <c r="M80" s="170">
        <v>288.19</v>
      </c>
      <c r="N80" s="170">
        <v>780.56</v>
      </c>
      <c r="O80" s="90"/>
      <c r="P80" s="90"/>
      <c r="Q80" s="90"/>
      <c r="R80" s="90"/>
      <c r="S80" s="90"/>
      <c r="T80" s="90"/>
      <c r="U80" s="90"/>
      <c r="V80" s="90"/>
      <c r="W80" s="90"/>
    </row>
    <row r="81" spans="1:23" s="71" customFormat="1" ht="19.149999999999999" customHeight="1">
      <c r="A81" s="70">
        <f>IF(B81&lt;&gt;"",COUNTA($B$19:B81),"")</f>
        <v>62</v>
      </c>
      <c r="B81" s="80" t="s">
        <v>88</v>
      </c>
      <c r="C81" s="171">
        <v>3924.4</v>
      </c>
      <c r="D81" s="171">
        <v>4263.91</v>
      </c>
      <c r="E81" s="171">
        <v>1930.76</v>
      </c>
      <c r="F81" s="171">
        <v>1923.14</v>
      </c>
      <c r="G81" s="171">
        <v>1964.66</v>
      </c>
      <c r="H81" s="171">
        <v>1740.92</v>
      </c>
      <c r="I81" s="171">
        <v>1707.24</v>
      </c>
      <c r="J81" s="171">
        <v>1842.33</v>
      </c>
      <c r="K81" s="171">
        <v>1913.29</v>
      </c>
      <c r="L81" s="171">
        <v>2275.89</v>
      </c>
      <c r="M81" s="171">
        <v>81.760000000000005</v>
      </c>
      <c r="N81" s="171">
        <v>1864.19</v>
      </c>
      <c r="O81" s="90"/>
      <c r="P81" s="90"/>
      <c r="Q81" s="90"/>
      <c r="R81" s="90"/>
      <c r="S81" s="90"/>
      <c r="T81" s="90"/>
      <c r="U81" s="90"/>
      <c r="V81" s="90"/>
      <c r="W81" s="90"/>
    </row>
    <row r="82" spans="1:23" s="87" customFormat="1" ht="11.1" customHeight="1">
      <c r="A82" s="69">
        <f>IF(B82&lt;&gt;"",COUNTA($B$19:B82),"")</f>
        <v>63</v>
      </c>
      <c r="B82" s="78" t="s">
        <v>89</v>
      </c>
      <c r="C82" s="170">
        <v>415.47</v>
      </c>
      <c r="D82" s="170">
        <v>359.95</v>
      </c>
      <c r="E82" s="170">
        <v>281.94</v>
      </c>
      <c r="F82" s="170">
        <v>227.12</v>
      </c>
      <c r="G82" s="170">
        <v>220.09</v>
      </c>
      <c r="H82" s="170">
        <v>228.17</v>
      </c>
      <c r="I82" s="170">
        <v>309.68</v>
      </c>
      <c r="J82" s="170">
        <v>316.43</v>
      </c>
      <c r="K82" s="170">
        <v>424.33</v>
      </c>
      <c r="L82" s="170">
        <v>274.11</v>
      </c>
      <c r="M82" s="170">
        <v>13.11</v>
      </c>
      <c r="N82" s="170">
        <v>138.91</v>
      </c>
      <c r="O82" s="90"/>
      <c r="P82" s="90"/>
      <c r="Q82" s="90"/>
      <c r="R82" s="90"/>
      <c r="S82" s="90"/>
      <c r="T82" s="90"/>
      <c r="U82" s="90"/>
      <c r="V82" s="90"/>
      <c r="W82" s="90"/>
    </row>
    <row r="83" spans="1:23" s="87" customFormat="1" ht="11.1" customHeight="1">
      <c r="A83" s="69">
        <f>IF(B83&lt;&gt;"",COUNTA($B$19:B83),"")</f>
        <v>64</v>
      </c>
      <c r="B83" s="78" t="s">
        <v>90</v>
      </c>
      <c r="C83" s="170">
        <v>0.76</v>
      </c>
      <c r="D83" s="170" t="s">
        <v>8</v>
      </c>
      <c r="E83" s="170" t="s">
        <v>8</v>
      </c>
      <c r="F83" s="170" t="s">
        <v>8</v>
      </c>
      <c r="G83" s="170" t="s">
        <v>8</v>
      </c>
      <c r="H83" s="170" t="s">
        <v>8</v>
      </c>
      <c r="I83" s="170" t="s">
        <v>8</v>
      </c>
      <c r="J83" s="170" t="s">
        <v>8</v>
      </c>
      <c r="K83" s="170" t="s">
        <v>8</v>
      </c>
      <c r="L83" s="170" t="s">
        <v>8</v>
      </c>
      <c r="M83" s="170">
        <v>1.58</v>
      </c>
      <c r="N83" s="170" t="s">
        <v>8</v>
      </c>
      <c r="O83" s="90"/>
      <c r="P83" s="90"/>
      <c r="Q83" s="90"/>
      <c r="R83" s="90"/>
      <c r="S83" s="90"/>
      <c r="T83" s="90"/>
      <c r="U83" s="90"/>
      <c r="V83" s="90"/>
      <c r="W83" s="90"/>
    </row>
    <row r="84" spans="1:23" s="87" customFormat="1" ht="11.1" customHeight="1">
      <c r="A84" s="69">
        <f>IF(B84&lt;&gt;"",COUNTA($B$19:B84),"")</f>
        <v>65</v>
      </c>
      <c r="B84" s="78" t="s">
        <v>91</v>
      </c>
      <c r="C84" s="170">
        <v>203.72</v>
      </c>
      <c r="D84" s="170">
        <v>77.17</v>
      </c>
      <c r="E84" s="170">
        <v>116.21</v>
      </c>
      <c r="F84" s="170">
        <v>113.11</v>
      </c>
      <c r="G84" s="170">
        <v>118.28</v>
      </c>
      <c r="H84" s="170">
        <v>141.38</v>
      </c>
      <c r="I84" s="170">
        <v>108.62</v>
      </c>
      <c r="J84" s="170">
        <v>142.16</v>
      </c>
      <c r="K84" s="170">
        <v>122.22</v>
      </c>
      <c r="L84" s="170">
        <v>77.849999999999994</v>
      </c>
      <c r="M84" s="170">
        <v>4.41</v>
      </c>
      <c r="N84" s="170">
        <v>114.97</v>
      </c>
      <c r="O84" s="90"/>
      <c r="P84" s="90"/>
      <c r="Q84" s="90"/>
      <c r="R84" s="90"/>
      <c r="S84" s="90"/>
      <c r="T84" s="90"/>
      <c r="U84" s="90"/>
      <c r="V84" s="90"/>
      <c r="W84" s="90"/>
    </row>
    <row r="85" spans="1:23" s="87" customFormat="1" ht="11.1" customHeight="1">
      <c r="A85" s="69">
        <f>IF(B85&lt;&gt;"",COUNTA($B$19:B85),"")</f>
        <v>66</v>
      </c>
      <c r="B85" s="78" t="s">
        <v>73</v>
      </c>
      <c r="C85" s="170">
        <v>10.94</v>
      </c>
      <c r="D85" s="170">
        <v>1.35</v>
      </c>
      <c r="E85" s="170">
        <v>10.76</v>
      </c>
      <c r="F85" s="170">
        <v>11.54</v>
      </c>
      <c r="G85" s="170">
        <v>26.97</v>
      </c>
      <c r="H85" s="170">
        <v>16.39</v>
      </c>
      <c r="I85" s="170">
        <v>5.49</v>
      </c>
      <c r="J85" s="170">
        <v>7.9</v>
      </c>
      <c r="K85" s="170">
        <v>4.59</v>
      </c>
      <c r="L85" s="170">
        <v>4.08</v>
      </c>
      <c r="M85" s="170">
        <v>3.38</v>
      </c>
      <c r="N85" s="170">
        <v>0.45</v>
      </c>
      <c r="O85" s="90"/>
      <c r="P85" s="90"/>
      <c r="Q85" s="90"/>
      <c r="R85" s="90"/>
      <c r="S85" s="90"/>
      <c r="T85" s="90"/>
      <c r="U85" s="90"/>
      <c r="V85" s="90"/>
      <c r="W85" s="90"/>
    </row>
    <row r="86" spans="1:23" s="71" customFormat="1" ht="19.149999999999999" customHeight="1">
      <c r="A86" s="70">
        <f>IF(B86&lt;&gt;"",COUNTA($B$19:B86),"")</f>
        <v>67</v>
      </c>
      <c r="B86" s="80" t="s">
        <v>92</v>
      </c>
      <c r="C86" s="171">
        <v>609</v>
      </c>
      <c r="D86" s="171">
        <v>435.76</v>
      </c>
      <c r="E86" s="171">
        <v>387.39</v>
      </c>
      <c r="F86" s="171">
        <v>328.69</v>
      </c>
      <c r="G86" s="171">
        <v>311.39</v>
      </c>
      <c r="H86" s="171">
        <v>353.17</v>
      </c>
      <c r="I86" s="171">
        <v>412.81</v>
      </c>
      <c r="J86" s="171">
        <v>450.69</v>
      </c>
      <c r="K86" s="171">
        <v>541.96</v>
      </c>
      <c r="L86" s="171">
        <v>347.89</v>
      </c>
      <c r="M86" s="171">
        <v>15.73</v>
      </c>
      <c r="N86" s="171">
        <v>253.43</v>
      </c>
      <c r="O86" s="90"/>
      <c r="P86" s="90"/>
      <c r="Q86" s="90"/>
      <c r="R86" s="90"/>
      <c r="S86" s="90"/>
      <c r="T86" s="90"/>
      <c r="U86" s="90"/>
      <c r="V86" s="90"/>
      <c r="W86" s="90"/>
    </row>
    <row r="87" spans="1:23" s="71" customFormat="1" ht="19.149999999999999" customHeight="1">
      <c r="A87" s="70">
        <f>IF(B87&lt;&gt;"",COUNTA($B$19:B87),"")</f>
        <v>68</v>
      </c>
      <c r="B87" s="80" t="s">
        <v>93</v>
      </c>
      <c r="C87" s="171">
        <v>4533.3999999999996</v>
      </c>
      <c r="D87" s="171">
        <v>4699.67</v>
      </c>
      <c r="E87" s="171">
        <v>2318.15</v>
      </c>
      <c r="F87" s="171">
        <v>2251.8200000000002</v>
      </c>
      <c r="G87" s="171">
        <v>2276.06</v>
      </c>
      <c r="H87" s="171">
        <v>2094.09</v>
      </c>
      <c r="I87" s="171">
        <v>2120.04</v>
      </c>
      <c r="J87" s="171">
        <v>2293.0300000000002</v>
      </c>
      <c r="K87" s="171">
        <v>2455.25</v>
      </c>
      <c r="L87" s="171">
        <v>2623.77</v>
      </c>
      <c r="M87" s="171">
        <v>97.48</v>
      </c>
      <c r="N87" s="171">
        <v>2117.62</v>
      </c>
      <c r="O87" s="90"/>
      <c r="P87" s="90"/>
      <c r="Q87" s="90"/>
      <c r="R87" s="90"/>
      <c r="S87" s="90"/>
      <c r="T87" s="90"/>
      <c r="U87" s="90"/>
      <c r="V87" s="90"/>
      <c r="W87" s="90"/>
    </row>
    <row r="88" spans="1:23" s="71" customFormat="1" ht="19.149999999999999" customHeight="1">
      <c r="A88" s="70">
        <f>IF(B88&lt;&gt;"",COUNTA($B$19:B88),"")</f>
        <v>69</v>
      </c>
      <c r="B88" s="80" t="s">
        <v>94</v>
      </c>
      <c r="C88" s="171">
        <v>-176.07</v>
      </c>
      <c r="D88" s="171">
        <v>-342.18</v>
      </c>
      <c r="E88" s="171">
        <v>-87.32</v>
      </c>
      <c r="F88" s="171">
        <v>66</v>
      </c>
      <c r="G88" s="171">
        <v>23.42</v>
      </c>
      <c r="H88" s="171">
        <v>-51.7</v>
      </c>
      <c r="I88" s="171">
        <v>-87.59</v>
      </c>
      <c r="J88" s="171">
        <v>-198.1</v>
      </c>
      <c r="K88" s="171">
        <v>-206.43</v>
      </c>
      <c r="L88" s="171">
        <v>-93.39</v>
      </c>
      <c r="M88" s="171">
        <v>-2.92</v>
      </c>
      <c r="N88" s="171">
        <v>-47.51</v>
      </c>
      <c r="O88" s="90"/>
      <c r="P88" s="90"/>
      <c r="Q88" s="90"/>
      <c r="R88" s="90"/>
      <c r="S88" s="90"/>
      <c r="T88" s="90"/>
      <c r="U88" s="90"/>
      <c r="V88" s="90"/>
      <c r="W88" s="90"/>
    </row>
    <row r="89" spans="1:23" s="87" customFormat="1" ht="24.95" customHeight="1">
      <c r="A89" s="69">
        <f>IF(B89&lt;&gt;"",COUNTA($B$19:B89),"")</f>
        <v>70</v>
      </c>
      <c r="B89" s="81" t="s">
        <v>95</v>
      </c>
      <c r="C89" s="172">
        <v>16.88</v>
      </c>
      <c r="D89" s="172">
        <v>-61.77</v>
      </c>
      <c r="E89" s="172">
        <v>69.42</v>
      </c>
      <c r="F89" s="172">
        <v>138.85</v>
      </c>
      <c r="G89" s="172">
        <v>153.74</v>
      </c>
      <c r="H89" s="172">
        <v>101.91</v>
      </c>
      <c r="I89" s="172">
        <v>3.3</v>
      </c>
      <c r="J89" s="172">
        <v>77.150000000000006</v>
      </c>
      <c r="K89" s="172">
        <v>31.66</v>
      </c>
      <c r="L89" s="172">
        <v>22.6</v>
      </c>
      <c r="M89" s="172">
        <v>17.03</v>
      </c>
      <c r="N89" s="172">
        <v>-43.98</v>
      </c>
      <c r="O89" s="90"/>
      <c r="P89" s="90"/>
      <c r="Q89" s="90"/>
      <c r="R89" s="90"/>
      <c r="S89" s="90"/>
      <c r="T89" s="90"/>
      <c r="U89" s="90"/>
      <c r="V89" s="90"/>
      <c r="W89" s="90"/>
    </row>
    <row r="90" spans="1:23" s="87" customFormat="1" ht="15" customHeight="1">
      <c r="A90" s="69">
        <f>IF(B90&lt;&gt;"",COUNTA($B$19:B90),"")</f>
        <v>71</v>
      </c>
      <c r="B90" s="78" t="s">
        <v>96</v>
      </c>
      <c r="C90" s="170">
        <v>195.8</v>
      </c>
      <c r="D90" s="170">
        <v>462.41</v>
      </c>
      <c r="E90" s="170">
        <v>103.57</v>
      </c>
      <c r="F90" s="170">
        <v>58.28</v>
      </c>
      <c r="G90" s="170">
        <v>52.26</v>
      </c>
      <c r="H90" s="170">
        <v>16.239999999999998</v>
      </c>
      <c r="I90" s="170">
        <v>126.7</v>
      </c>
      <c r="J90" s="170">
        <v>116.18</v>
      </c>
      <c r="K90" s="170">
        <v>168</v>
      </c>
      <c r="L90" s="170">
        <v>168.58</v>
      </c>
      <c r="M90" s="170">
        <v>13.88</v>
      </c>
      <c r="N90" s="170">
        <v>20.57</v>
      </c>
      <c r="O90" s="90"/>
      <c r="P90" s="90"/>
      <c r="Q90" s="90"/>
      <c r="R90" s="90"/>
      <c r="S90" s="90"/>
      <c r="T90" s="90"/>
      <c r="U90" s="90"/>
      <c r="V90" s="90"/>
      <c r="W90" s="90"/>
    </row>
    <row r="91" spans="1:23" ht="11.1" customHeight="1">
      <c r="A91" s="69">
        <f>IF(B91&lt;&gt;"",COUNTA($B$19:B91),"")</f>
        <v>72</v>
      </c>
      <c r="B91" s="78" t="s">
        <v>97</v>
      </c>
      <c r="C91" s="170">
        <v>113.28</v>
      </c>
      <c r="D91" s="170">
        <v>191.93</v>
      </c>
      <c r="E91" s="170">
        <v>54.64</v>
      </c>
      <c r="F91" s="170">
        <v>66.22</v>
      </c>
      <c r="G91" s="170">
        <v>92.46</v>
      </c>
      <c r="H91" s="170">
        <v>42.05</v>
      </c>
      <c r="I91" s="170">
        <v>39.18</v>
      </c>
      <c r="J91" s="170">
        <v>58.15</v>
      </c>
      <c r="K91" s="170">
        <v>43.27</v>
      </c>
      <c r="L91" s="170">
        <v>51</v>
      </c>
      <c r="M91" s="170">
        <v>14.2</v>
      </c>
      <c r="N91" s="170">
        <v>31.49</v>
      </c>
    </row>
  </sheetData>
  <mergeCells count="27">
    <mergeCell ref="I1:N1"/>
    <mergeCell ref="K6:K13"/>
    <mergeCell ref="J6:J13"/>
    <mergeCell ref="I4:L5"/>
    <mergeCell ref="M4:M16"/>
    <mergeCell ref="N4:N16"/>
    <mergeCell ref="E4:E16"/>
    <mergeCell ref="F4:H5"/>
    <mergeCell ref="I6:I13"/>
    <mergeCell ref="I2:N3"/>
    <mergeCell ref="C2:H3"/>
    <mergeCell ref="A1:B3"/>
    <mergeCell ref="I18:N18"/>
    <mergeCell ref="C1:H1"/>
    <mergeCell ref="C55:H55"/>
    <mergeCell ref="I55:N55"/>
    <mergeCell ref="G6:G13"/>
    <mergeCell ref="I14:L16"/>
    <mergeCell ref="L6:L13"/>
    <mergeCell ref="F6:F13"/>
    <mergeCell ref="H6:H13"/>
    <mergeCell ref="C18:H18"/>
    <mergeCell ref="F14:H16"/>
    <mergeCell ref="B4:B16"/>
    <mergeCell ref="A4:A16"/>
    <mergeCell ref="C4:C16"/>
    <mergeCell ref="D4:D1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L233 2024 00&amp;R&amp;"-,Standard"&amp;7&amp;P</oddFooter>
    <evenFooter>&amp;L&amp;"-,Standard"&amp;7&amp;P&amp;R&amp;"-,Standard"&amp;7StatA MV, Statistischer Bericht L233 2024 00</evenFooter>
  </headerFooter>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39</vt:i4>
      </vt:variant>
      <vt:variant>
        <vt:lpstr>Benannte Bereiche</vt:lpstr>
      </vt:variant>
      <vt:variant>
        <vt:i4>71</vt:i4>
      </vt:variant>
    </vt:vector>
  </HeadingPairs>
  <TitlesOfParts>
    <vt:vector size="110" baseType="lpstr">
      <vt:lpstr>Deckblatt</vt:lpstr>
      <vt:lpstr>Inhalt</vt:lpstr>
      <vt:lpstr>Vorbem.</vt:lpstr>
      <vt:lpstr>Produktrahmenplan</vt:lpstr>
      <vt:lpstr>Kontenrahmenplan</vt:lpstr>
      <vt:lpstr>Zuordnungsschlüssel</vt:lpstr>
      <vt:lpstr>1.</vt:lpstr>
      <vt:lpstr>2.</vt:lpstr>
      <vt:lpstr>3.</vt:lpstr>
      <vt:lpstr>4.1</vt:lpstr>
      <vt:lpstr>4.2</vt:lpstr>
      <vt:lpstr>4.3</vt:lpstr>
      <vt:lpstr>4.4</vt:lpstr>
      <vt:lpstr>4.5</vt:lpstr>
      <vt:lpstr>4.5.1</vt:lpstr>
      <vt:lpstr>4.5.2</vt:lpstr>
      <vt:lpstr>4.6</vt:lpstr>
      <vt:lpstr>4.7</vt:lpstr>
      <vt:lpstr>4.8</vt:lpstr>
      <vt:lpstr>4.9</vt:lpstr>
      <vt:lpstr>5.</vt:lpstr>
      <vt:lpstr>6.1</vt:lpstr>
      <vt:lpstr>6.2</vt:lpstr>
      <vt:lpstr>6.3</vt:lpstr>
      <vt:lpstr>6.4</vt:lpstr>
      <vt:lpstr>6.5</vt:lpstr>
      <vt:lpstr>6.6</vt:lpstr>
      <vt:lpstr>7.1</vt:lpstr>
      <vt:lpstr>7.2</vt:lpstr>
      <vt:lpstr>7.3</vt:lpstr>
      <vt:lpstr>7.4</vt:lpstr>
      <vt:lpstr>7.5</vt:lpstr>
      <vt:lpstr>7.6</vt:lpstr>
      <vt:lpstr>8.1</vt:lpstr>
      <vt:lpstr>8.2</vt:lpstr>
      <vt:lpstr>8.3</vt:lpstr>
      <vt:lpstr>8.4</vt:lpstr>
      <vt:lpstr>8.5</vt:lpstr>
      <vt:lpstr>8.6</vt:lpstr>
      <vt:lpstr>'1.'!Drucktitel</vt:lpstr>
      <vt:lpstr>'2.'!Drucktitel</vt:lpstr>
      <vt:lpstr>'3.'!Drucktitel</vt:lpstr>
      <vt:lpstr>'4.1'!Drucktitel</vt:lpstr>
      <vt:lpstr>'4.2'!Drucktitel</vt:lpstr>
      <vt:lpstr>'4.3'!Drucktitel</vt:lpstr>
      <vt:lpstr>'4.4'!Drucktitel</vt:lpstr>
      <vt:lpstr>'4.5'!Drucktitel</vt:lpstr>
      <vt:lpstr>'4.5.1'!Drucktitel</vt:lpstr>
      <vt:lpstr>'4.5.2'!Drucktitel</vt:lpstr>
      <vt:lpstr>'4.6'!Drucktitel</vt:lpstr>
      <vt:lpstr>'4.7'!Drucktitel</vt:lpstr>
      <vt:lpstr>'4.8'!Drucktitel</vt:lpstr>
      <vt:lpstr>'4.9'!Drucktitel</vt:lpstr>
      <vt:lpstr>'5.'!Drucktitel</vt:lpstr>
      <vt:lpstr>'6.1'!Drucktitel</vt:lpstr>
      <vt:lpstr>'6.2'!Drucktitel</vt:lpstr>
      <vt:lpstr>'6.3'!Drucktitel</vt:lpstr>
      <vt:lpstr>'6.4'!Drucktitel</vt:lpstr>
      <vt:lpstr>'6.5'!Drucktitel</vt:lpstr>
      <vt:lpstr>'6.6'!Drucktitel</vt:lpstr>
      <vt:lpstr>'7.1'!Drucktitel</vt:lpstr>
      <vt:lpstr>'7.2'!Drucktitel</vt:lpstr>
      <vt:lpstr>'7.3'!Drucktitel</vt:lpstr>
      <vt:lpstr>'7.4'!Drucktitel</vt:lpstr>
      <vt:lpstr>'7.5'!Drucktitel</vt:lpstr>
      <vt:lpstr>'7.6'!Drucktitel</vt:lpstr>
      <vt:lpstr>'8.1'!Drucktitel</vt:lpstr>
      <vt:lpstr>'8.2'!Drucktitel</vt:lpstr>
      <vt:lpstr>'8.3'!Drucktitel</vt:lpstr>
      <vt:lpstr>'8.4'!Drucktitel</vt:lpstr>
      <vt:lpstr>'8.5'!Drucktitel</vt:lpstr>
      <vt:lpstr>'8.6'!Drucktitel</vt:lpstr>
      <vt:lpstr>Kontenrahmenplan!Drucktitel</vt:lpstr>
      <vt:lpstr>Produktrahmenplan!Drucktitel</vt:lpstr>
      <vt:lpstr>Zuordnungsschlüssel!OLE_LINK51</vt:lpstr>
      <vt:lpstr>Deckblatt!Print_Area</vt:lpstr>
      <vt:lpstr>'2.'!Print_Titles</vt:lpstr>
      <vt:lpstr>'3.'!Print_Titles</vt:lpstr>
      <vt:lpstr>'4.1'!Print_Titles</vt:lpstr>
      <vt:lpstr>'4.2'!Print_Titles</vt:lpstr>
      <vt:lpstr>'4.3'!Print_Titles</vt:lpstr>
      <vt:lpstr>'4.4'!Print_Titles</vt:lpstr>
      <vt:lpstr>'4.5'!Print_Titles</vt:lpstr>
      <vt:lpstr>'4.5.1'!Print_Titles</vt:lpstr>
      <vt:lpstr>'4.5.2'!Print_Titles</vt:lpstr>
      <vt:lpstr>'4.6'!Print_Titles</vt:lpstr>
      <vt:lpstr>'4.7'!Print_Titles</vt:lpstr>
      <vt:lpstr>'4.8'!Print_Titles</vt:lpstr>
      <vt:lpstr>'4.9'!Print_Titles</vt:lpstr>
      <vt:lpstr>'5.'!Print_Titles</vt:lpstr>
      <vt:lpstr>'6.1'!Print_Titles</vt:lpstr>
      <vt:lpstr>'6.2'!Print_Titles</vt:lpstr>
      <vt:lpstr>'6.3'!Print_Titles</vt:lpstr>
      <vt:lpstr>'6.4'!Print_Titles</vt:lpstr>
      <vt:lpstr>'6.5'!Print_Titles</vt:lpstr>
      <vt:lpstr>'6.6'!Print_Titles</vt:lpstr>
      <vt:lpstr>'7.1'!Print_Titles</vt:lpstr>
      <vt:lpstr>'7.2'!Print_Titles</vt:lpstr>
      <vt:lpstr>'7.3'!Print_Titles</vt:lpstr>
      <vt:lpstr>'7.4'!Print_Titles</vt:lpstr>
      <vt:lpstr>'7.5'!Print_Titles</vt:lpstr>
      <vt:lpstr>'7.6'!Print_Titles</vt:lpstr>
      <vt:lpstr>'8.1'!Print_Titles</vt:lpstr>
      <vt:lpstr>'8.2'!Print_Titles</vt:lpstr>
      <vt:lpstr>'8.3'!Print_Titles</vt:lpstr>
      <vt:lpstr>'8.4'!Print_Titles</vt:lpstr>
      <vt:lpstr>'8.5'!Print_Titles</vt:lpstr>
      <vt:lpstr>'8.6'!Print_Titles</vt:lpstr>
      <vt:lpstr>Kontenrahmenplan!Print_Titles</vt:lpstr>
      <vt:lpstr>Produktrahmenplan!Print_Titles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L233 Ausgaben und Einnahmen der Gemeinden und Gemeindeverbände 2024</dc:title>
  <dc:subject>Gemeindefinanzen</dc:subject>
  <dc:creator>FB 432</dc:creator>
  <cp:lastModifiedBy>Wank, Annett</cp:lastModifiedBy>
  <cp:lastPrinted>2026-09-08T10:07:50Z</cp:lastPrinted>
  <dcterms:created xsi:type="dcterms:W3CDTF">2011-04-07T09:09:55Z</dcterms:created>
  <dcterms:modified xsi:type="dcterms:W3CDTF">2026-09-14T05:01:21Z</dcterms:modified>
</cp:coreProperties>
</file>