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345"/>
  </bookViews>
  <sheets>
    <sheet name="Deckblatt" sheetId="1" r:id="rId1"/>
    <sheet name="Inhalt" sheetId="2" r:id="rId2"/>
    <sheet name="Vorbemerkungen" sheetId="3" r:id="rId3"/>
    <sheet name="Grafiken" sheetId="17" r:id="rId4"/>
    <sheet name="Tabelle1" sheetId="6" r:id="rId5"/>
    <sheet name="Tabelle2" sheetId="7" r:id="rId6"/>
    <sheet name="Tabelle3" sheetId="19" r:id="rId7"/>
    <sheet name="Tabelle 4" sheetId="23" r:id="rId8"/>
    <sheet name="Tabelle5" sheetId="24" r:id="rId9"/>
    <sheet name="Tabelle 6" sheetId="26" r:id="rId10"/>
    <sheet name="Fußnotenerl." sheetId="12" r:id="rId11"/>
    <sheet name="Methodik" sheetId="13" r:id="rId12"/>
    <sheet name="Glossar " sheetId="14" r:id="rId13"/>
    <sheet name="Mehr zum Thema" sheetId="15" r:id="rId14"/>
    <sheet name="Qualitätsbericht" sheetId="16"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4" l="1"/>
  <c r="A21" i="24"/>
  <c r="A29" i="24"/>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8" i="6"/>
  <c r="A52" i="26" l="1"/>
  <c r="A51" i="26"/>
  <c r="A50" i="26"/>
  <c r="A49" i="26"/>
  <c r="A48" i="26"/>
  <c r="A47" i="26"/>
  <c r="A46"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D10" i="24" l="1"/>
  <c r="E10" i="24"/>
  <c r="F10" i="24"/>
  <c r="C10" i="24"/>
  <c r="A20" i="23"/>
  <c r="A19" i="23"/>
  <c r="A18" i="23"/>
  <c r="A17" i="23"/>
  <c r="A16" i="23"/>
  <c r="A15" i="23"/>
  <c r="A14" i="23"/>
  <c r="A13" i="23"/>
  <c r="A12" i="23"/>
  <c r="A11" i="23"/>
  <c r="A10" i="23"/>
  <c r="A11" i="24" l="1"/>
  <c r="A19" i="24"/>
  <c r="A27" i="24"/>
  <c r="A12" i="24"/>
  <c r="A20" i="24"/>
  <c r="A28" i="24"/>
  <c r="A26" i="24"/>
  <c r="A13" i="24"/>
  <c r="A17" i="24"/>
  <c r="A25" i="24"/>
  <c r="A14" i="24"/>
  <c r="A22" i="24"/>
  <c r="A30" i="24"/>
  <c r="A23" i="24"/>
  <c r="A15" i="24"/>
  <c r="A10" i="24"/>
  <c r="A24" i="24"/>
  <c r="A18" i="24"/>
  <c r="A20" i="19"/>
  <c r="A19" i="19"/>
  <c r="A18" i="19"/>
  <c r="A17" i="19"/>
  <c r="A16" i="19"/>
  <c r="A15" i="19"/>
  <c r="A14" i="19"/>
  <c r="A13" i="19"/>
  <c r="A12" i="19"/>
  <c r="A11" i="19"/>
  <c r="A10" i="19"/>
  <c r="A57" i="7" l="1"/>
  <c r="K56" i="7"/>
  <c r="J56" i="7"/>
  <c r="I56" i="7"/>
  <c r="H56" i="7"/>
  <c r="G56" i="7"/>
  <c r="F56" i="7"/>
  <c r="E56" i="7"/>
  <c r="A56" i="7"/>
  <c r="A55" i="7"/>
  <c r="A54" i="7"/>
  <c r="A53" i="7"/>
  <c r="A52" i="7"/>
  <c r="A51" i="7"/>
  <c r="A50" i="7"/>
  <c r="A49" i="7"/>
  <c r="A48" i="7"/>
  <c r="A47" i="7"/>
  <c r="A46" i="7"/>
  <c r="A45" i="7"/>
  <c r="L44" i="7"/>
  <c r="A44" i="7"/>
  <c r="L43" i="7"/>
  <c r="A43" i="7"/>
  <c r="L42" i="7"/>
  <c r="A42" i="7"/>
  <c r="L41" i="7"/>
  <c r="A41" i="7"/>
  <c r="A40" i="7"/>
  <c r="L39" i="7"/>
  <c r="A39" i="7"/>
  <c r="L38" i="7"/>
  <c r="A38" i="7"/>
  <c r="L37" i="7"/>
  <c r="A37" i="7"/>
  <c r="L36" i="7"/>
  <c r="A36" i="7"/>
  <c r="L35" i="7"/>
  <c r="A35" i="7"/>
  <c r="L34" i="7"/>
  <c r="A34" i="7"/>
  <c r="L33" i="7"/>
  <c r="A33" i="7"/>
  <c r="L32" i="7"/>
  <c r="A32" i="7"/>
  <c r="L31" i="7"/>
  <c r="A31" i="7"/>
  <c r="L30" i="7"/>
  <c r="A30" i="7"/>
  <c r="L29" i="7"/>
  <c r="A29" i="7"/>
  <c r="L28" i="7"/>
  <c r="A28" i="7"/>
  <c r="L27" i="7"/>
  <c r="A27" i="7"/>
  <c r="L26" i="7"/>
  <c r="A26" i="7"/>
  <c r="L25" i="7"/>
  <c r="A25" i="7"/>
  <c r="L24" i="7"/>
  <c r="A24" i="7"/>
  <c r="L23" i="7"/>
  <c r="A23" i="7"/>
  <c r="L22" i="7"/>
  <c r="A22" i="7"/>
  <c r="L21" i="7"/>
  <c r="A21" i="7"/>
  <c r="L20" i="7"/>
  <c r="A20" i="7"/>
  <c r="L19" i="7"/>
  <c r="A19" i="7"/>
  <c r="L18" i="7"/>
  <c r="A18" i="7"/>
  <c r="L17" i="7"/>
  <c r="A17" i="7"/>
  <c r="L16" i="7"/>
  <c r="A16" i="7"/>
  <c r="L15" i="7"/>
  <c r="A15" i="7"/>
  <c r="L14" i="7"/>
  <c r="A14" i="7"/>
  <c r="A13" i="7"/>
  <c r="L12" i="7"/>
  <c r="L46" i="7" s="1"/>
  <c r="A12" i="7"/>
  <c r="L11" i="7"/>
  <c r="A11" i="7"/>
  <c r="A10" i="7"/>
  <c r="J66" i="6"/>
  <c r="I66" i="6"/>
  <c r="H66" i="6"/>
  <c r="G66" i="6"/>
  <c r="F66" i="6"/>
  <c r="E66" i="6"/>
  <c r="D66" i="6"/>
  <c r="C66" i="6"/>
  <c r="J65" i="6"/>
  <c r="I65" i="6"/>
  <c r="H65" i="6"/>
  <c r="G65" i="6"/>
  <c r="F65" i="6"/>
  <c r="E65" i="6"/>
  <c r="D65" i="6"/>
  <c r="C65" i="6"/>
  <c r="J64" i="6"/>
  <c r="I64" i="6"/>
  <c r="H64" i="6"/>
  <c r="G64" i="6"/>
  <c r="F64" i="6"/>
  <c r="E64" i="6"/>
  <c r="D64" i="6"/>
  <c r="C64" i="6"/>
  <c r="J63" i="6"/>
  <c r="I63" i="6"/>
  <c r="H63" i="6"/>
  <c r="G63" i="6"/>
  <c r="F63" i="6"/>
  <c r="E63" i="6"/>
  <c r="D63" i="6"/>
  <c r="C63" i="6"/>
  <c r="J62" i="6"/>
  <c r="I62" i="6"/>
  <c r="H62" i="6"/>
  <c r="G62" i="6"/>
  <c r="F62" i="6"/>
  <c r="E62" i="6"/>
  <c r="D62" i="6"/>
  <c r="C62" i="6"/>
  <c r="J61" i="6"/>
  <c r="I61" i="6"/>
  <c r="H61" i="6"/>
  <c r="G61" i="6"/>
  <c r="F61" i="6"/>
  <c r="E61" i="6"/>
  <c r="D61" i="6"/>
  <c r="C61" i="6"/>
  <c r="J60" i="6"/>
  <c r="I60" i="6"/>
  <c r="H60" i="6"/>
  <c r="G60" i="6"/>
  <c r="F60" i="6"/>
  <c r="E60" i="6"/>
  <c r="D60" i="6"/>
  <c r="C60" i="6"/>
  <c r="J59" i="6"/>
  <c r="I59" i="6"/>
  <c r="H59" i="6"/>
  <c r="G59" i="6"/>
  <c r="F59" i="6"/>
  <c r="E59" i="6"/>
  <c r="D59" i="6"/>
  <c r="C59" i="6"/>
  <c r="J58" i="6"/>
  <c r="I58" i="6"/>
  <c r="H58" i="6"/>
  <c r="G58" i="6"/>
  <c r="F58" i="6"/>
  <c r="E58" i="6"/>
  <c r="D58" i="6"/>
  <c r="C58" i="6"/>
  <c r="J57" i="6"/>
  <c r="I57" i="6"/>
  <c r="H57" i="6"/>
  <c r="G57" i="6"/>
  <c r="F57" i="6"/>
  <c r="E57" i="6"/>
  <c r="D57" i="6"/>
  <c r="C57" i="6"/>
  <c r="J56" i="6"/>
  <c r="I56" i="6"/>
  <c r="H56" i="6"/>
  <c r="G56" i="6"/>
  <c r="F56" i="6"/>
  <c r="E56" i="6"/>
  <c r="D56" i="6"/>
  <c r="C56" i="6"/>
  <c r="J55" i="6"/>
  <c r="I55" i="6"/>
  <c r="H55" i="6"/>
  <c r="G55" i="6"/>
  <c r="F55" i="6"/>
  <c r="E55" i="6"/>
  <c r="D55" i="6"/>
  <c r="C55" i="6"/>
  <c r="J54" i="6"/>
  <c r="I54" i="6"/>
  <c r="H54" i="6"/>
  <c r="G54" i="6"/>
  <c r="F54" i="6"/>
  <c r="E54" i="6"/>
  <c r="D54" i="6"/>
  <c r="C54" i="6"/>
  <c r="J53" i="6"/>
  <c r="I53" i="6"/>
  <c r="H53" i="6"/>
  <c r="G53" i="6"/>
  <c r="F53" i="6"/>
  <c r="E53" i="6"/>
  <c r="D53" i="6"/>
  <c r="C53" i="6"/>
  <c r="J52" i="6"/>
  <c r="I52" i="6"/>
  <c r="H52" i="6"/>
  <c r="G52" i="6"/>
  <c r="F52" i="6"/>
  <c r="E52" i="6"/>
  <c r="D52" i="6"/>
  <c r="C52" i="6"/>
  <c r="J51" i="6"/>
  <c r="I51" i="6"/>
  <c r="H51" i="6"/>
  <c r="G51" i="6"/>
  <c r="F51" i="6"/>
  <c r="E51" i="6"/>
  <c r="D51" i="6"/>
  <c r="C51" i="6"/>
  <c r="J50" i="6"/>
  <c r="I50" i="6"/>
  <c r="H50" i="6"/>
  <c r="G50" i="6"/>
  <c r="F50" i="6"/>
  <c r="E50" i="6"/>
  <c r="D50" i="6"/>
  <c r="C50" i="6"/>
  <c r="J49" i="6"/>
  <c r="I49" i="6"/>
  <c r="H49" i="6"/>
  <c r="G49" i="6"/>
  <c r="F49" i="6"/>
  <c r="E49" i="6"/>
  <c r="D49" i="6"/>
  <c r="C49" i="6"/>
  <c r="J45" i="6"/>
  <c r="I45" i="6"/>
  <c r="H45" i="6"/>
  <c r="G45" i="6"/>
  <c r="F45" i="6"/>
  <c r="E45" i="6"/>
  <c r="D45" i="6"/>
  <c r="J44" i="6"/>
  <c r="I44" i="6"/>
  <c r="H44" i="6"/>
  <c r="G44" i="6"/>
  <c r="F44" i="6"/>
  <c r="E44" i="6"/>
  <c r="D44" i="6"/>
  <c r="J43" i="6"/>
  <c r="I43" i="6"/>
  <c r="H43" i="6"/>
  <c r="G43" i="6"/>
  <c r="F43" i="6"/>
  <c r="E43" i="6"/>
  <c r="D43" i="6"/>
  <c r="J42" i="6"/>
  <c r="I42" i="6"/>
  <c r="H42" i="6"/>
  <c r="G42" i="6"/>
  <c r="F42" i="6"/>
  <c r="E42" i="6"/>
  <c r="D42" i="6"/>
  <c r="J41" i="6"/>
  <c r="I41" i="6"/>
  <c r="H41" i="6"/>
  <c r="G41" i="6"/>
  <c r="F41" i="6"/>
  <c r="E41" i="6"/>
  <c r="D41" i="6"/>
  <c r="J40" i="6"/>
  <c r="I40" i="6"/>
  <c r="H40" i="6"/>
  <c r="G40" i="6"/>
  <c r="F40" i="6"/>
  <c r="E40" i="6"/>
  <c r="D40" i="6"/>
  <c r="J39" i="6"/>
  <c r="I39" i="6"/>
  <c r="H39" i="6"/>
  <c r="G39" i="6"/>
  <c r="F39" i="6"/>
  <c r="E39" i="6"/>
  <c r="D39" i="6"/>
  <c r="J38" i="6"/>
  <c r="I38" i="6"/>
  <c r="H38" i="6"/>
  <c r="G38" i="6"/>
  <c r="F38" i="6"/>
  <c r="E38" i="6"/>
  <c r="D38" i="6"/>
  <c r="J37" i="6"/>
  <c r="I37" i="6"/>
  <c r="H37" i="6"/>
  <c r="G37" i="6"/>
  <c r="F37" i="6"/>
  <c r="E37" i="6"/>
  <c r="D37" i="6"/>
  <c r="J36" i="6"/>
  <c r="I36" i="6"/>
  <c r="H36" i="6"/>
  <c r="G36" i="6"/>
  <c r="F36" i="6"/>
  <c r="E36" i="6"/>
  <c r="D36" i="6"/>
  <c r="J35" i="6"/>
  <c r="I35" i="6"/>
  <c r="H35" i="6"/>
  <c r="G35" i="6"/>
  <c r="F35" i="6"/>
  <c r="E35" i="6"/>
  <c r="D35" i="6"/>
  <c r="J34" i="6"/>
  <c r="I34" i="6"/>
  <c r="H34" i="6"/>
  <c r="G34" i="6"/>
  <c r="F34" i="6"/>
  <c r="E34" i="6"/>
  <c r="D34" i="6"/>
  <c r="J33" i="6"/>
  <c r="I33" i="6"/>
  <c r="H33" i="6"/>
  <c r="G33" i="6"/>
  <c r="F33" i="6"/>
  <c r="E33" i="6"/>
  <c r="D33" i="6"/>
  <c r="J32" i="6"/>
  <c r="I32" i="6"/>
  <c r="H32" i="6"/>
  <c r="G32" i="6"/>
  <c r="F32" i="6"/>
  <c r="E32" i="6"/>
  <c r="D32" i="6"/>
  <c r="J31" i="6"/>
  <c r="I31" i="6"/>
  <c r="H31" i="6"/>
  <c r="G31" i="6"/>
  <c r="F31" i="6"/>
  <c r="E31" i="6"/>
  <c r="D31" i="6"/>
  <c r="J30" i="6"/>
  <c r="I30" i="6"/>
  <c r="H30" i="6"/>
  <c r="G30" i="6"/>
  <c r="F30" i="6"/>
  <c r="E30" i="6"/>
  <c r="D30" i="6"/>
  <c r="J29" i="6"/>
  <c r="I29" i="6"/>
  <c r="H29" i="6"/>
  <c r="G29" i="6"/>
  <c r="F29" i="6"/>
  <c r="E29" i="6"/>
  <c r="D29" i="6"/>
  <c r="J28" i="6"/>
  <c r="I28" i="6"/>
  <c r="H28" i="6"/>
  <c r="G28" i="6"/>
  <c r="F28" i="6"/>
  <c r="E28" i="6"/>
  <c r="D28" i="6"/>
</calcChain>
</file>

<file path=xl/comments1.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 ref="G3" authorId="0" shapeId="0">
      <text>
        <r>
          <rPr>
            <sz val="7"/>
            <color indexed="81"/>
            <rFont val="Calibri"/>
            <family val="2"/>
            <scheme val="minor"/>
          </rPr>
          <t>Z. B. feste und flüssige biogene Brennstoffe, Biogas, Geothermie, Solarthermie, Umweltwärme, ohne biogene Abfälle.</t>
        </r>
      </text>
    </comment>
    <comment ref="I3" authorId="0" shapeId="0">
      <text>
        <r>
          <rPr>
            <sz val="7"/>
            <color indexed="81"/>
            <rFont val="Calibri"/>
            <family val="2"/>
            <scheme val="minor"/>
          </rPr>
          <t>Einschließlich Dampf.</t>
        </r>
      </text>
    </comment>
    <comment ref="J3" authorId="0" shapeId="0">
      <text>
        <r>
          <rPr>
            <sz val="7"/>
            <color indexed="81"/>
            <rFont val="Calibri"/>
            <family val="2"/>
            <scheme val="minor"/>
          </rPr>
          <t>Abfall sowie Flüssiggas, Dieselkraftstoff und andere Mineralölprodukte.</t>
        </r>
      </text>
    </comment>
    <comment ref="B13"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 ref="B33"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 ref="B53"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List>
</comments>
</file>

<file path=xl/comments2.xml><?xml version="1.0" encoding="utf-8"?>
<comments xmlns="http://schemas.openxmlformats.org/spreadsheetml/2006/main">
  <authors>
    <author>USER  für Installationen</author>
  </authors>
  <commentList>
    <comment ref="D1" authorId="0" shapeId="0">
      <text>
        <r>
          <rPr>
            <sz val="7"/>
            <color indexed="81"/>
            <rFont val="Calibri"/>
            <family val="2"/>
            <scheme val="minor"/>
          </rPr>
          <t>Betriebe des Bereiches Verarbeitendes Gewerbe sowie Bergbau und Gewinnung von Steinen und Erden.</t>
        </r>
      </text>
    </comment>
    <comment ref="H3" authorId="0" shapeId="0">
      <text>
        <r>
          <rPr>
            <sz val="7"/>
            <color indexed="81"/>
            <rFont val="Calibri"/>
            <family val="2"/>
            <scheme val="minor"/>
          </rPr>
          <t>Z. B. feste und flüssige biogene Brennstoffe, Biogas, Geothermie, Solarthermie, Umweltwärme, ohne biogene Abfälle.</t>
        </r>
      </text>
    </comment>
    <comment ref="J3" authorId="0" shapeId="0">
      <text>
        <r>
          <rPr>
            <sz val="7"/>
            <color indexed="81"/>
            <rFont val="Calibri"/>
            <family val="2"/>
            <scheme val="minor"/>
          </rPr>
          <t>Einschließlich Dampf.</t>
        </r>
      </text>
    </comment>
    <comment ref="K3" authorId="0" shapeId="0">
      <text>
        <r>
          <rPr>
            <sz val="7"/>
            <color indexed="81"/>
            <rFont val="Calibri"/>
            <family val="2"/>
            <scheme val="minor"/>
          </rPr>
          <t>Abfall sowie Flüssiggas, Dieselkraftstoff und andere Mineralölprodukte.</t>
        </r>
      </text>
    </comment>
  </commentList>
</comments>
</file>

<file path=xl/comments3.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List>
</comments>
</file>

<file path=xl/comments4.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 ref="G3" authorId="0" shapeId="0">
      <text>
        <r>
          <rPr>
            <sz val="7"/>
            <color indexed="81"/>
            <rFont val="Calibri"/>
            <family val="2"/>
            <scheme val="minor"/>
          </rPr>
          <t>Z. B. feste und flüssige biogene Brennstoffe, Biogas, Geothermie, Solarthermie, Umweltwärme, ohne biogene Abfälle.</t>
        </r>
      </text>
    </comment>
    <comment ref="I3" authorId="0" shapeId="0">
      <text>
        <r>
          <rPr>
            <sz val="7"/>
            <color indexed="81"/>
            <rFont val="Calibri"/>
            <family val="2"/>
            <scheme val="minor"/>
          </rPr>
          <t>Einschließlich Dampf.</t>
        </r>
      </text>
    </comment>
    <comment ref="J3" authorId="0" shapeId="0">
      <text>
        <r>
          <rPr>
            <sz val="7"/>
            <color indexed="81"/>
            <rFont val="Calibri"/>
            <family val="2"/>
            <scheme val="minor"/>
          </rPr>
          <t>Abfall sowie Flüssiggas, Dieselkraftstoff und andere Mineralölprodukte.</t>
        </r>
      </text>
    </comment>
  </commentList>
</comments>
</file>

<file path=xl/comments5.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List>
</comments>
</file>

<file path=xl/comments6.xml><?xml version="1.0" encoding="utf-8"?>
<comments xmlns="http://schemas.openxmlformats.org/spreadsheetml/2006/main">
  <authors>
    <author>USER  für Installationen</author>
  </authors>
  <commentList>
    <comment ref="D1" authorId="0" shapeId="0">
      <text>
        <r>
          <rPr>
            <sz val="7"/>
            <color indexed="81"/>
            <rFont val="Calibri"/>
            <family val="2"/>
            <scheme val="minor"/>
          </rPr>
          <t>Betriebe des Bereiches Verarbeitendes Gewerbe sowie Bergbau und Gewinnung von Steinen und Erden.</t>
        </r>
      </text>
    </comment>
    <comment ref="D2" authorId="0" shapeId="0">
      <text>
        <r>
          <rPr>
            <sz val="7"/>
            <color indexed="81"/>
            <rFont val="Calibri"/>
            <family val="2"/>
            <scheme val="minor"/>
          </rPr>
          <t>Von Energieversorgungsunternehmen und/oder von anderen Betrieben im In- und Ausland.</t>
        </r>
      </text>
    </comment>
    <comment ref="F2" authorId="0" shapeId="0">
      <text>
        <r>
          <rPr>
            <sz val="7"/>
            <color indexed="81"/>
            <rFont val="Calibri"/>
            <family val="2"/>
            <scheme val="minor"/>
          </rPr>
          <t>An Energieversorgungsunternehmen und/oder an andere Abnehmer.</t>
        </r>
      </text>
    </comment>
  </commentList>
</comments>
</file>

<file path=xl/sharedStrings.xml><?xml version="1.0" encoding="utf-8"?>
<sst xmlns="http://schemas.openxmlformats.org/spreadsheetml/2006/main" count="601" uniqueCount="220">
  <si>
    <t>Statistische Berichte</t>
  </si>
  <si>
    <t>Verarbeitendes Gewerbe sowie Bergbau und Gewinnung von
Steinen und Erden</t>
  </si>
  <si>
    <t>E I - j</t>
  </si>
  <si>
    <t>Energieverwendung der Industriebetriebe</t>
  </si>
  <si>
    <t>in Mecklenburg-Vorpommern</t>
  </si>
  <si>
    <t>2021</t>
  </si>
  <si>
    <t>Kennziffer.</t>
  </si>
  <si>
    <t>E113E 2021 00</t>
  </si>
  <si>
    <t>Herausgabe:</t>
  </si>
  <si>
    <t>Herausgeber: Statistisches Amt Mecklenburg-Vorpommern, Lübecker Straße 287, 19059 Schwerin,</t>
  </si>
  <si>
    <t>Telefon: 0385 588-0, Telefax: 0385 588-56909, www.statistik-mv.de, statistik.post@statistik-mv.de</t>
  </si>
  <si>
    <t>Zuständige Dezernentin: Frauke Kusenack, Telefon: 0385 588-56043</t>
  </si>
  <si>
    <t>©  Statistisches Amt Mecklenburg-Vorpommern, Schwerin, 2023</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</si>
  <si>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</si>
  <si>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</si>
  <si>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</si>
  <si>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</si>
  <si>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</si>
  <si>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</si>
  <si>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</si>
  <si>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</si>
  <si>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</si>
  <si>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</si>
  <si>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</si>
  <si>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</si>
  <si>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</si>
  <si>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</si>
  <si>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</si>
  <si>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</si>
  <si>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</si>
  <si>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</si>
  <si>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</si>
  <si>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Inhaltsverzeichnis</t>
  </si>
  <si>
    <t>Seite</t>
  </si>
  <si>
    <t>Vorbemerkungen</t>
  </si>
  <si>
    <t>Ergebnisse im Überblick</t>
  </si>
  <si>
    <t>Grafiken</t>
  </si>
  <si>
    <t>Tabelle 1</t>
  </si>
  <si>
    <t>Tabelle 2</t>
  </si>
  <si>
    <t>Tabelle 3</t>
  </si>
  <si>
    <t>Tabelle 4</t>
  </si>
  <si>
    <t>Tabelle 5</t>
  </si>
  <si>
    <t>Tabelle 6</t>
  </si>
  <si>
    <t>Fußnotenerläuterungen</t>
  </si>
  <si>
    <t>Methodik</t>
  </si>
  <si>
    <t>Glossar</t>
  </si>
  <si>
    <t>Mehr zum Thema</t>
  </si>
  <si>
    <t>Lfd.
Nr.</t>
  </si>
  <si>
    <t xml:space="preserve">Jahr </t>
  </si>
  <si>
    <t>Energie-
verwendung
insgesamt</t>
  </si>
  <si>
    <t>Davon</t>
  </si>
  <si>
    <t>Kohle</t>
  </si>
  <si>
    <t>Heizöl</t>
  </si>
  <si>
    <t>Erdgas</t>
  </si>
  <si>
    <r>
      <t xml:space="preserve">erneuerbare
Energie-
träger </t>
    </r>
    <r>
      <rPr>
        <sz val="6"/>
        <rFont val="Calibri"/>
        <family val="2"/>
        <scheme val="minor"/>
      </rPr>
      <t>2)</t>
    </r>
  </si>
  <si>
    <t>Strom</t>
  </si>
  <si>
    <r>
      <t xml:space="preserve">Wärme </t>
    </r>
    <r>
      <rPr>
        <sz val="6"/>
        <rFont val="Calibri"/>
        <family val="2"/>
        <scheme val="minor"/>
      </rPr>
      <t>3)</t>
    </r>
  </si>
  <si>
    <r>
      <t xml:space="preserve">sonstige
Energie-
träger </t>
    </r>
    <r>
      <rPr>
        <sz val="6"/>
        <rFont val="Calibri"/>
        <family val="2"/>
        <scheme val="minor"/>
      </rPr>
      <t>4)</t>
    </r>
  </si>
  <si>
    <t>Gigajoule</t>
  </si>
  <si>
    <r>
      <t xml:space="preserve">2008 </t>
    </r>
    <r>
      <rPr>
        <sz val="6"/>
        <rFont val="Calibri"/>
        <family val="2"/>
        <scheme val="minor"/>
      </rPr>
      <t>5)</t>
    </r>
  </si>
  <si>
    <t>Anteil in Prozent</t>
  </si>
  <si>
    <t>Veränderung gegenüber dem Vorjahr in Prozent</t>
  </si>
  <si>
    <r>
      <t xml:space="preserve">Energieverwendung der Industriebetriebe </t>
    </r>
    <r>
      <rPr>
        <b/>
        <sz val="6"/>
        <rFont val="Calibri"/>
        <family val="2"/>
        <scheme val="minor"/>
      </rPr>
      <t>1)</t>
    </r>
    <r>
      <rPr>
        <b/>
        <sz val="8.5"/>
        <rFont val="Calibri"/>
        <family val="2"/>
        <scheme val="minor"/>
      </rPr>
      <t xml:space="preserve"> 2021
nach Energieträgern sowie nach Wirtschaftszweigen und Hauptgruppen</t>
    </r>
  </si>
  <si>
    <t>WZ
2008</t>
  </si>
  <si>
    <t>Wirtschaftsgliederung
(H. v. = Herstellung von)
Hauptgruppe</t>
  </si>
  <si>
    <r>
      <t xml:space="preserve">erneuer-
bare
Energie-
träger </t>
    </r>
    <r>
      <rPr>
        <sz val="6"/>
        <rFont val="Calibri"/>
        <family val="2"/>
        <scheme val="minor"/>
      </rPr>
      <t>2)</t>
    </r>
  </si>
  <si>
    <t>Daten für Grafik</t>
  </si>
  <si>
    <t>Energieverwendung nach Wirtschaftsgliederung</t>
  </si>
  <si>
    <t xml:space="preserve">Gewinnung von Erdöl und Erdgas </t>
  </si>
  <si>
    <t>Gewinnung von Steinen und Erden,
   sonstiger Bergbau</t>
  </si>
  <si>
    <t xml:space="preserve">H. v. Nahrungs- und Futtermitteln </t>
  </si>
  <si>
    <t xml:space="preserve">   darunter</t>
  </si>
  <si>
    <t xml:space="preserve">   Schlachten und Fleisch-
      verarbeitung </t>
  </si>
  <si>
    <t xml:space="preserve">   Fischverarbeitung </t>
  </si>
  <si>
    <t xml:space="preserve">   Obst- und Gemüseverarbeitung</t>
  </si>
  <si>
    <t xml:space="preserve">   Milchverarbeitung </t>
  </si>
  <si>
    <t xml:space="preserve">   H. v. Back- und Teigwaren </t>
  </si>
  <si>
    <t xml:space="preserve">   H. v. sonstigen Nahrungsmitteln </t>
  </si>
  <si>
    <t xml:space="preserve">   H. v. Futtermitteln </t>
  </si>
  <si>
    <t xml:space="preserve">Getränkeherstellung </t>
  </si>
  <si>
    <t xml:space="preserve">Tabakverarbeitung </t>
  </si>
  <si>
    <t xml:space="preserve">H. v. Textilien </t>
  </si>
  <si>
    <t xml:space="preserve">H. v. Bekleidung </t>
  </si>
  <si>
    <t xml:space="preserve">H. v. Holz-, Flecht-, Korb- und 
   Korkwaren (ohne Möbel) </t>
  </si>
  <si>
    <t xml:space="preserve">H. v. Papier, Pappe und Waren
   daraus </t>
  </si>
  <si>
    <t>H. v. Druckerzeugnissen; Verviel-
  fältigung von Ton-, Bild- und
  Datenträgern</t>
  </si>
  <si>
    <t>Kokerei und Mineralölverarbeitung</t>
  </si>
  <si>
    <t xml:space="preserve">H. v. chemischen Erzeugnissen </t>
  </si>
  <si>
    <t xml:space="preserve">H. v. pharmazeutischen 
   Erzeugnissen </t>
  </si>
  <si>
    <t xml:space="preserve">H. v. Gummi- und Kunststoffwaren </t>
  </si>
  <si>
    <t>H. v. Glas, Glaswaren, Keramik, 
   Verarbeitung von Steinen und 
   Erden</t>
  </si>
  <si>
    <t xml:space="preserve">Metallerzeugung und -bearbeitung </t>
  </si>
  <si>
    <t xml:space="preserve">H. v. Metallerzeugnissen </t>
  </si>
  <si>
    <t>H. v. DV-Geräten, elektronischen 
   und optischen Erzeugnissen</t>
  </si>
  <si>
    <t xml:space="preserve">H. v. elektrischen Ausrüstungen </t>
  </si>
  <si>
    <t xml:space="preserve">Maschinenbau </t>
  </si>
  <si>
    <t xml:space="preserve">H. v. Kraftwagen und Kraft-
   wagenteilen </t>
  </si>
  <si>
    <t xml:space="preserve">Sonstiger Fahrzeugbau </t>
  </si>
  <si>
    <t xml:space="preserve">   Schiff- und Bootsbau </t>
  </si>
  <si>
    <t xml:space="preserve">H. v. Möbeln </t>
  </si>
  <si>
    <t xml:space="preserve">H. v. sonstigen Waren </t>
  </si>
  <si>
    <t xml:space="preserve">Reparatur und Installation von 
   Maschinen und Ausrüstungen </t>
  </si>
  <si>
    <t>Insgesamt</t>
  </si>
  <si>
    <t xml:space="preserve">   davon</t>
  </si>
  <si>
    <t>VL</t>
  </si>
  <si>
    <t xml:space="preserve">   Vorleistungsgüterproduzenten</t>
  </si>
  <si>
    <t>IV</t>
  </si>
  <si>
    <t xml:space="preserve">   Investitionsgüterproduzenten</t>
  </si>
  <si>
    <t>GB</t>
  </si>
  <si>
    <t xml:space="preserve">   Gebrauchsgüterproduzenten</t>
  </si>
  <si>
    <t>VB</t>
  </si>
  <si>
    <t xml:space="preserve">   Verbrauchsgüterproduzenten</t>
  </si>
  <si>
    <t>Sonstige Branchen</t>
  </si>
  <si>
    <t>Erneuerbare Energieträger</t>
  </si>
  <si>
    <t>Wärme</t>
  </si>
  <si>
    <t>Sonstige Energieträger</t>
  </si>
  <si>
    <t>Energieverwendung nach Energieträgern</t>
  </si>
  <si>
    <t>EN</t>
  </si>
  <si>
    <t xml:space="preserve">   Energie</t>
  </si>
  <si>
    <t>Merkmal</t>
  </si>
  <si>
    <t>Megawattstunden (MWh)</t>
  </si>
  <si>
    <t>Strombezug aus dem Inland</t>
  </si>
  <si>
    <t>von Energieversorgungsunternehmen</t>
  </si>
  <si>
    <t xml:space="preserve">von Industriebetrieben </t>
  </si>
  <si>
    <t>von sonstigen Lieferanten</t>
  </si>
  <si>
    <t>Eigene (Netto-) Stromerzeugung</t>
  </si>
  <si>
    <t>aus fossilen Energieträgern</t>
  </si>
  <si>
    <t>aus erneuerbaren Energieträgern</t>
  </si>
  <si>
    <t>aus sonstigen Energieträgern</t>
  </si>
  <si>
    <t>Stromabgabe in das Inland</t>
  </si>
  <si>
    <t>an Energieversorgungsunternehmen</t>
  </si>
  <si>
    <t>an Industriebetriebe</t>
  </si>
  <si>
    <t>an Haushaltskunden (einschl. Wohnungsgesellschaften)</t>
  </si>
  <si>
    <t>an sonstige Letztverbraucher</t>
  </si>
  <si>
    <t>Stromverbrauch insgesamt</t>
  </si>
  <si>
    <t>Nettostrom-
erzeugung</t>
  </si>
  <si>
    <r>
      <t xml:space="preserve">Strom-
bezug </t>
    </r>
    <r>
      <rPr>
        <sz val="6"/>
        <rFont val="Calibri"/>
        <family val="2"/>
        <scheme val="minor"/>
      </rPr>
      <t>6)</t>
    </r>
  </si>
  <si>
    <r>
      <t xml:space="preserve">Strom-
abgabe </t>
    </r>
    <r>
      <rPr>
        <sz val="6"/>
        <rFont val="Calibri"/>
        <family val="2"/>
        <scheme val="minor"/>
      </rPr>
      <t>7)</t>
    </r>
  </si>
  <si>
    <t>Strom-
verbrauch</t>
  </si>
  <si>
    <t>MWh</t>
  </si>
  <si>
    <t>Gewinnung von Steinen und Erden, sonstiger Bergbau</t>
  </si>
  <si>
    <t xml:space="preserve">   Schlachten und Fleischverarbeitung </t>
  </si>
  <si>
    <t xml:space="preserve">H. v. Holz-, Flecht-, Korb- und Korkwaren (ohne Möbel) </t>
  </si>
  <si>
    <t xml:space="preserve">H. v. Papier, Pappe und Waren daraus </t>
  </si>
  <si>
    <t>H. v. Druckerzeugnissen; Vervielfältigung von Ton-, Bild- und
   Datenträgern</t>
  </si>
  <si>
    <t xml:space="preserve">Kokerei und Mineralölverarbeitung  </t>
  </si>
  <si>
    <t xml:space="preserve">H. v. pharmazeutischen Erzeugnissen </t>
  </si>
  <si>
    <t>H. v. Glas, Glaswaren, Keramik, Verarbeitung von Steinen und Erden</t>
  </si>
  <si>
    <t>H. v. DV-Geräten, elektronischen und optischen Erzeugnissen</t>
  </si>
  <si>
    <t xml:space="preserve">H. v. Kraftwagen und Kraftwagenteilen </t>
  </si>
  <si>
    <t xml:space="preserve">Reparatur und Installation von Maschinen und Ausrüstungen </t>
  </si>
  <si>
    <t>Vorleistungsgüterproduzenten</t>
  </si>
  <si>
    <t>Investitionsgüterproduzenten</t>
  </si>
  <si>
    <t>Gebrauchsgüterproduzenten</t>
  </si>
  <si>
    <t>Verbrauchsgüterproduzenten</t>
  </si>
  <si>
    <t>Energie</t>
  </si>
  <si>
    <t>Land
Kreisfreie Stadt
Landkreis</t>
  </si>
  <si>
    <t xml:space="preserve">Mecklenburg-Vorpommern </t>
  </si>
  <si>
    <t xml:space="preserve">   Rostock </t>
  </si>
  <si>
    <t xml:space="preserve">   Schwerin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</si>
  <si>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</si>
  <si>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</si>
  <si>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</si>
  <si>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</si>
  <si>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</si>
  <si>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</si>
  <si>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r>
      <t xml:space="preserve">Energieverwendung der Industriebetriebe </t>
    </r>
    <r>
      <rPr>
        <b/>
        <sz val="6"/>
        <rFont val="Calibri"/>
        <family val="2"/>
        <scheme val="minor"/>
      </rPr>
      <t>1)</t>
    </r>
    <r>
      <rPr>
        <b/>
        <sz val="8.5"/>
        <rFont val="Calibri"/>
        <family val="2"/>
        <scheme val="minor"/>
      </rPr>
      <t xml:space="preserve"> 2021
nach Energieträgern und Kreisen</t>
    </r>
  </si>
  <si>
    <t xml:space="preserve">1)  </t>
  </si>
  <si>
    <t xml:space="preserve">2)  </t>
  </si>
  <si>
    <t xml:space="preserve">3)  </t>
  </si>
  <si>
    <t xml:space="preserve">4)  </t>
  </si>
  <si>
    <t xml:space="preserve">5)  </t>
  </si>
  <si>
    <t xml:space="preserve">6)  </t>
  </si>
  <si>
    <t xml:space="preserve">7)  </t>
  </si>
  <si>
    <t>Definitionen ausgewählter Begriffe und Merkmale</t>
  </si>
  <si>
    <t xml:space="preserve">Die Ergebnisse der Jahreserhebung über die Energieverwendung im Verarbeitenden Gewerbe sowie im Bergbau und in der
Gewinnung von Steinen und Erden werden jährlich, frühestens 12 Monate nach Abschluss des Berichtsjahres veröffentlicht. </t>
  </si>
  <si>
    <t>Bundesergebnisse</t>
  </si>
  <si>
    <t>Aktuelle Bundesergebnisse werden in Form von Pressemitteilungen durch das Statistische Bundesamt veröffentlicht. Unter www.destatis.de/genesis können zudem Ergebnisse dieser Statistik abgerufen werden.</t>
  </si>
  <si>
    <t>https://www-genesis.destatis.de/genesis/online?operation=themes&amp;code=4#abreadcrumb</t>
  </si>
  <si>
    <t>Anfragen zu  Energiedaten für Mecklenburg-Vorpommern richten Sie bitte an</t>
  </si>
  <si>
    <t>energie@statistik-mv.de</t>
  </si>
  <si>
    <t>Zu fachlichen Nachfragen beraten Sie gern:</t>
  </si>
  <si>
    <t>Frau Frauke Kusenack:</t>
  </si>
  <si>
    <t>Telefon: 0385 588-56043</t>
  </si>
  <si>
    <t>Frau Gesa Buchholz     
(Energiestatistiken)</t>
  </si>
  <si>
    <t>Telefon: 0385 588-56752</t>
  </si>
  <si>
    <t>(Energiestatistiken)</t>
  </si>
  <si>
    <t>Kurzfassung Qualitätsbericht</t>
  </si>
  <si>
    <r>
      <t xml:space="preserve">Energieverwendung der Industriebetriebe </t>
    </r>
    <r>
      <rPr>
        <b/>
        <sz val="6"/>
        <rFont val="Calibri"/>
        <family val="2"/>
        <scheme val="minor"/>
      </rPr>
      <t>1)</t>
    </r>
    <r>
      <rPr>
        <b/>
        <sz val="8.5"/>
        <rFont val="Calibri"/>
        <family val="2"/>
        <scheme val="minor"/>
      </rPr>
      <t xml:space="preserve"> im Zeitvergleich nach Energieträgern</t>
    </r>
  </si>
  <si>
    <r>
      <t xml:space="preserve">Energieverwendung der Industriebetriebe </t>
    </r>
    <r>
      <rPr>
        <b/>
        <sz val="6"/>
        <rFont val="Calibri"/>
        <family val="2"/>
        <scheme val="minor"/>
      </rPr>
      <t>1)</t>
    </r>
    <r>
      <rPr>
        <b/>
        <sz val="8.5"/>
        <rFont val="Calibri"/>
        <family val="2"/>
        <scheme val="minor"/>
      </rPr>
      <t xml:space="preserve"> im Zeitvergleich nach Kreisen</t>
    </r>
  </si>
  <si>
    <t>davon</t>
  </si>
  <si>
    <t>Strombezug</t>
  </si>
  <si>
    <t>direkter Strombezug aus dem Ausland</t>
  </si>
  <si>
    <t xml:space="preserve">Stromabgabe </t>
  </si>
  <si>
    <t>direkte Stromabgabe in das Ausland</t>
  </si>
  <si>
    <t>https://www.laiv-mv.de/Statistik/Zahlen-und-Fakten/Gesamtwirtschaft-&amp;-Umwelt/Energie/</t>
  </si>
  <si>
    <r>
      <t>Der</t>
    </r>
    <r>
      <rPr>
        <b/>
        <sz val="9.5"/>
        <color theme="1"/>
        <rFont val="Calibri"/>
        <family val="2"/>
        <scheme val="minor"/>
      </rPr>
      <t xml:space="preserve"> Bericht E113E</t>
    </r>
    <r>
      <rPr>
        <sz val="9.5"/>
        <color theme="1"/>
        <rFont val="Calibri"/>
        <family val="2"/>
        <scheme val="minor"/>
      </rPr>
      <t xml:space="preserve"> des Statistischen Amtes Mecklenburg-Vorpommern ist Bestandteil des regelmäßigen Angebots Statis-
tischer Berichte zum Themenbereich Energie. Er ist über das Internetangebot des Statistischen Amtes Mecklenburg-Vorpommern abrufbar.</t>
    </r>
  </si>
  <si>
    <r>
      <t xml:space="preserve">Strombilanz der Industriebetriebe </t>
    </r>
    <r>
      <rPr>
        <b/>
        <sz val="6"/>
        <rFont val="Calibri"/>
        <family val="2"/>
        <scheme val="minor"/>
      </rPr>
      <t>1)</t>
    </r>
    <r>
      <rPr>
        <b/>
        <sz val="8.5"/>
        <rFont val="Calibri"/>
        <family val="2"/>
        <scheme val="minor"/>
      </rPr>
      <t xml:space="preserve"> im Zeitvergleich</t>
    </r>
  </si>
  <si>
    <r>
      <t xml:space="preserve">Strombilanz der Industriebetriebe </t>
    </r>
    <r>
      <rPr>
        <b/>
        <sz val="6"/>
        <rFont val="Calibri"/>
        <family val="2"/>
        <scheme val="minor"/>
      </rPr>
      <t>1)</t>
    </r>
    <r>
      <rPr>
        <b/>
        <sz val="8.5"/>
        <rFont val="Calibri"/>
        <family val="2"/>
        <scheme val="minor"/>
      </rPr>
      <t xml:space="preserve"> 2021 nach Wirtschaftszweigen und Hauptgruppen</t>
    </r>
  </si>
  <si>
    <t xml:space="preserve">Energieverwendung der Industriebetriebe in Mecklenburg-Vorpommern im Zeitvergleich  
  nach Energieträgern  </t>
  </si>
  <si>
    <t xml:space="preserve">Energieverwendung der Industriebetriebe in Mecklenburg-Vorpommern 2021  
  nach Wirtschaftsgliederung und Energieträgern  </t>
  </si>
  <si>
    <t xml:space="preserve">Energieverwendung der Industriebetriebe im Zeitvergleich nach Energieträgern  </t>
  </si>
  <si>
    <t xml:space="preserve">Energieverwendung der Industriebetriebe 2021 nach Energieträgern sowie  
  nach Wirtschaftszweigen und Hauptgruppen  </t>
  </si>
  <si>
    <t xml:space="preserve">Energieverwendung der Industriebetriebe im Zeitvergleich nach Kreisen  </t>
  </si>
  <si>
    <t xml:space="preserve">Energieverwendung der Industriebetriebe 2021 nach Energieträgern und Kreisen  </t>
  </si>
  <si>
    <t xml:space="preserve">Strombilanz der Industriebetriebe im Zeitvergleich  </t>
  </si>
  <si>
    <t xml:space="preserve">Strombilanz der Industriebetriebe 2021 nach Wirtschaftszweigen und Hauptgruppen  </t>
  </si>
  <si>
    <t xml:space="preserve">Fußnotenerläuterungen  </t>
  </si>
  <si>
    <t xml:space="preserve">Glossar  </t>
  </si>
  <si>
    <t xml:space="preserve">Methodik  </t>
  </si>
  <si>
    <t xml:space="preserve">Mehr zum Thema  </t>
  </si>
  <si>
    <t xml:space="preserve">Qualitätsbericht  </t>
  </si>
  <si>
    <t xml:space="preserve">Betriebe des Bereiches Verarbeitendes Gewerbe sowie Bergbau und Gewinnung von Steinen und Erden.  </t>
  </si>
  <si>
    <t xml:space="preserve">Z. B. feste und flüssige biogene Brennstoffe, Biogas, Geothermie, Solarthermie, Umweltwärme, ohne biogene 
Abfälle.  </t>
  </si>
  <si>
    <t xml:space="preserve">Einschließlich Dampf.  </t>
  </si>
  <si>
    <t xml:space="preserve">Abfall sowie Flüssiggas, Dieselkraftstoff und andere Mineralölprodukte.  </t>
  </si>
  <si>
    <t xml:space="preserve">Aufgrund der Umstellung auf die Klassifikation der Wirtschaftszweige, Ausgabe 2008 (WZ 2008), ist der Ver-
gleich der Angaben ab 2008 mit den Angaben für die Jahre vor 2008 nur eingeschränkt möglich.  </t>
  </si>
  <si>
    <t xml:space="preserve">Von Energieversorgungsunternehmen und/oder von anderen Betrieben im In- und Ausland.  </t>
  </si>
  <si>
    <t xml:space="preserve">An Energieversorgungsunternehmen und/oder an andere Abnehmer.  </t>
  </si>
  <si>
    <t>24.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</si>
</sst>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quot;  &quot;"/>
    <numFmt numFmtId="165" formatCode="#,##0&quot;   &quot;;#,##0&quot;   &quot;;0&quot;   &quot;;@&quot;   &quot;"/>
    <numFmt numFmtId="166" formatCode="#,##0&quot;   &quot;;\-\ #,##0&quot;   &quot;;0&quot;   &quot;;@&quot;   &quot;"/>
    <numFmt numFmtId="167" formatCode="#,##0&quot;      &quot;;#,##0&quot;      &quot;;0&quot;      &quot;;@&quot;      &quot;"/>
    <numFmt numFmtId="168" formatCode="#,##0.0&quot;   &quot;;#,##0.0&quot;   &quot;;0&quot;   &quot;;@&quot;   &quot;"/>
    <numFmt numFmtId="169" formatCode="#,##0.0&quot;   &quot;;\-\ #,##0.0&quot;   &quot;;0&quot;   &quot;;@&quot;   &quot;"/>
    <numFmt numFmtId="170" formatCode="0.0"/>
    <numFmt numFmtId="171" formatCode="#,##0&quot;&quot;;#,##0&quot;&quot;;0&quot;&quot;;@&quot;&quot;"/>
    <numFmt numFmtId="172" formatCode="00"/>
    <numFmt numFmtId="173" formatCode="#,##0&quot; &quot;;#,##0&quot; &quot;;0&quot; &quot;;@&quot; &quot;"/>
    <numFmt numFmtId="174" formatCode="#,##0&quot;  &quot;;#,##0&quot;  &quot;;0&quot;  &quot;;@&quot;  &quot;"/>
  </numFmts>
  <fonts count="41" x14ac:knownFonts="1">
    <font>
      <sz val="10"/>
      <color theme="1"/>
      <name val="Arial"/>
      <family val="2"/>
    </font>
    <font>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11"/>
      <name val="Calibri"/>
      <family val="2"/>
      <scheme val="minor"/>
    </font>
    <font>
      <sz val="9"/>
      <name val="Calibri"/>
      <family val="2"/>
      <scheme val="minor"/>
    </font>
    <font>
      <i/>
      <sz val="9"/>
      <name val="Calibri"/>
      <family val="2"/>
      <scheme val="minor"/>
    </font>
    <font>
      <b/>
      <sz val="9"/>
      <name val="Calibri"/>
      <family val="2"/>
      <scheme val="minor"/>
    </font>
    <font>
      <b/>
      <sz val="8.5"/>
      <name val="Calibri"/>
      <family val="2"/>
      <scheme val="minor"/>
    </font>
    <font>
      <b/>
      <sz val="6"/>
      <name val="Calibri"/>
      <family val="2"/>
      <scheme val="minor"/>
    </font>
    <font>
      <sz val="8.5"/>
      <name val="Calibri"/>
      <family val="2"/>
      <scheme val="minor"/>
    </font>
    <font>
      <sz val="6"/>
      <name val="Calibri"/>
      <family val="2"/>
      <scheme val="minor"/>
    </font>
    <font>
      <sz val="7"/>
      <color indexed="81"/>
      <name val="Calibri"/>
      <family val="2"/>
      <scheme val="minor"/>
    </font>
    <font>
      <b/>
      <sz val="8.5"/>
      <color rgb="FF0CA0D9"/>
      <name val="Calibri"/>
      <family val="2"/>
      <scheme val="minor"/>
    </font>
    <font>
      <sz val="8.5"/>
      <color rgb="FF0CA0D9"/>
      <name val="Calibri"/>
      <family val="2"/>
      <scheme val="minor"/>
    </font>
    <font>
      <sz val="8.5"/>
      <color theme="9" tint="-0.249977111117893"/>
      <name val="Calibri"/>
      <family val="2"/>
      <scheme val="minor"/>
    </font>
    <font>
      <b/>
      <sz val="8.5"/>
      <color rgb="FF005E90"/>
      <name val="Calibri"/>
      <family val="2"/>
      <scheme val="minor"/>
    </font>
    <font>
      <sz val="8"/>
      <name val="Arial"/>
      <family val="2"/>
    </font>
    <font>
      <sz val="8.5"/>
      <color theme="0" tint="-0.34998626667073579"/>
      <name val="Calibri"/>
      <family val="2"/>
      <scheme val="minor"/>
    </font>
    <font>
      <u/>
      <sz val="9"/>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b/>
      <sz val="9.5"/>
      <color rgb="FF000000"/>
      <name val="Calibri"/>
      <family val="2"/>
      <scheme val="minor"/>
    </font>
    <font>
      <sz val="9.5"/>
      <color theme="1"/>
      <name val="Calibri"/>
      <family val="2"/>
      <scheme val="minor"/>
    </font>
    <font>
      <b/>
      <sz val="9.5"/>
      <color theme="1"/>
      <name val="Calibri"/>
      <family val="2"/>
      <scheme val="minor"/>
    </font>
    <font>
      <u/>
      <sz val="9"/>
      <color theme="10"/>
      <name val="Calibri"/>
      <family val="2"/>
      <scheme val="minor"/>
    </font>
    <font>
      <sz val="9.5"/>
      <name val="Calibri"/>
      <family val="2"/>
      <scheme val="minor"/>
    </font>
    <font>
      <b/>
      <sz val="10"/>
      <color theme="1"/>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s>
  <cellStyleXfs count="6">
    <xf numFmtId="0" fontId="0" fillId="0" borderId="0"/>
    <xf numFmtId="0" fontId="1" fillId="0" borderId="0"/>
    <xf numFmtId="0" fontId="4" fillId="0" borderId="0"/>
    <xf numFmtId="0" fontId="4" fillId="0" borderId="0"/>
    <xf numFmtId="0" fontId="1" fillId="0" borderId="0"/>
    <xf numFmtId="0" fontId="37" fillId="0" borderId="0" applyNumberFormat="0" applyFill="0" applyBorder="0" applyAlignment="0" applyProtection="0"/>
  </cellStyleXfs>
  <cellXfs count="182">
    <xf numFmtId="0" fontId="0" fillId="0" borderId="0" xfId="0"/>
    <xf numFmtId="0" fontId="3" fillId="0" borderId="0" xfId="1" applyFont="1"/>
    <xf numFmtId="0" fontId="3" fillId="0" borderId="0" xfId="1" applyFont="1" applyAlignment="1">
      <alignment horizontal="left" vertical="center" indent="33"/>
    </xf>
    <xf numFmtId="49" fontId="3" fillId="0" borderId="0" xfId="1" applyNumberFormat="1" applyFont="1" applyFill="1" applyAlignment="1">
      <alignment horizontal="right"/>
    </xf>
    <xf numFmtId="49" fontId="3" fillId="0" borderId="0" xfId="1" applyNumberFormat="1" applyFont="1" applyAlignment="1">
      <alignment horizontal="right"/>
    </xf>
    <xf numFmtId="0" fontId="12"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1" applyFont="1" applyAlignment="1">
      <alignment horizontal="left" vertical="center"/>
    </xf>
    <xf numFmtId="0" fontId="15" fillId="0" borderId="0" xfId="3" applyFont="1"/>
    <xf numFmtId="0" fontId="16" fillId="0" borderId="0" xfId="3" applyFont="1" applyAlignment="1">
      <alignment horizontal="right" vertical="center"/>
    </xf>
    <xf numFmtId="0" fontId="16" fillId="0" borderId="0" xfId="3" applyFont="1" applyAlignment="1">
      <alignment vertical="center"/>
    </xf>
    <xf numFmtId="0" fontId="17" fillId="0" borderId="0" xfId="3" applyFont="1" applyAlignment="1">
      <alignment horizontal="left" vertical="top"/>
    </xf>
    <xf numFmtId="0" fontId="17" fillId="0" borderId="0" xfId="3" applyFont="1" applyAlignment="1">
      <alignment horizontal="left" vertical="top" wrapText="1"/>
    </xf>
    <xf numFmtId="0" fontId="16" fillId="0" borderId="0" xfId="3" applyFont="1" applyAlignment="1">
      <alignment horizontal="left" vertical="top"/>
    </xf>
    <xf numFmtId="0" fontId="18" fillId="0" borderId="0" xfId="3" applyFont="1" applyAlignment="1">
      <alignment horizontal="left" vertical="center"/>
    </xf>
    <xf numFmtId="0" fontId="18" fillId="0" borderId="0" xfId="3" applyFont="1" applyAlignment="1">
      <alignment horizontal="right" vertical="center"/>
    </xf>
    <xf numFmtId="0" fontId="18" fillId="0" borderId="0" xfId="3" applyFont="1" applyAlignment="1">
      <alignment vertical="center"/>
    </xf>
    <xf numFmtId="0" fontId="16" fillId="0" borderId="0" xfId="3" applyFont="1" applyAlignment="1">
      <alignment horizontal="left" vertical="top" wrapText="1"/>
    </xf>
    <xf numFmtId="0" fontId="16" fillId="0" borderId="0" xfId="3" applyFont="1" applyAlignment="1">
      <alignment horizontal="right"/>
    </xf>
    <xf numFmtId="0" fontId="16" fillId="0" borderId="0" xfId="3" applyFont="1" applyAlignment="1">
      <alignment horizontal="left" vertical="center"/>
    </xf>
    <xf numFmtId="0" fontId="16" fillId="0" borderId="0" xfId="3" applyFont="1"/>
    <xf numFmtId="0" fontId="14" fillId="0" borderId="0" xfId="3" applyFont="1" applyAlignment="1">
      <alignment horizontal="left" vertical="center"/>
    </xf>
    <xf numFmtId="0" fontId="15" fillId="0" borderId="0" xfId="3" applyFont="1" applyAlignment="1">
      <alignment vertical="center"/>
    </xf>
    <xf numFmtId="0" fontId="16" fillId="0" borderId="0" xfId="3" applyFont="1" applyAlignment="1">
      <alignment horizontal="right" vertical="top"/>
    </xf>
    <xf numFmtId="0" fontId="16" fillId="0" borderId="0" xfId="3" applyFont="1" applyAlignment="1">
      <alignment vertical="top" wrapText="1"/>
    </xf>
    <xf numFmtId="0" fontId="19" fillId="0" borderId="0" xfId="3" applyFont="1" applyAlignment="1">
      <alignment horizontal="center" vertical="center"/>
    </xf>
    <xf numFmtId="0" fontId="21" fillId="0" borderId="0" xfId="3" applyFont="1"/>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0" xfId="3" applyFont="1"/>
    <xf numFmtId="0" fontId="22" fillId="0" borderId="8" xfId="3" applyFont="1" applyBorder="1" applyAlignment="1">
      <alignment vertical="center"/>
    </xf>
    <xf numFmtId="0" fontId="21" fillId="0" borderId="9" xfId="3" applyFont="1" applyBorder="1" applyAlignment="1">
      <alignment horizontal="left"/>
    </xf>
    <xf numFmtId="0" fontId="21" fillId="0" borderId="0" xfId="3" applyFont="1" applyAlignment="1">
      <alignment vertical="center"/>
    </xf>
    <xf numFmtId="164" fontId="22" fillId="0" borderId="8" xfId="3" applyNumberFormat="1" applyFont="1" applyBorder="1" applyAlignment="1" applyProtection="1">
      <alignment horizontal="right"/>
    </xf>
    <xf numFmtId="165" fontId="21" fillId="0" borderId="0" xfId="3" applyNumberFormat="1" applyFont="1" applyAlignment="1">
      <alignment horizontal="right"/>
    </xf>
    <xf numFmtId="165" fontId="21" fillId="0" borderId="0" xfId="3" applyNumberFormat="1" applyFont="1" applyFill="1" applyAlignment="1">
      <alignment horizontal="right"/>
    </xf>
    <xf numFmtId="166" fontId="21" fillId="0" borderId="0" xfId="3" applyNumberFormat="1" applyFont="1"/>
    <xf numFmtId="0" fontId="19" fillId="0" borderId="9" xfId="3" applyFont="1" applyBorder="1" applyAlignment="1">
      <alignment horizontal="left"/>
    </xf>
    <xf numFmtId="166" fontId="19" fillId="0" borderId="0" xfId="3" applyNumberFormat="1" applyFont="1"/>
    <xf numFmtId="167" fontId="21" fillId="0" borderId="0" xfId="3" applyNumberFormat="1" applyFont="1"/>
    <xf numFmtId="168" fontId="21" fillId="0" borderId="0" xfId="3" applyNumberFormat="1" applyFont="1"/>
    <xf numFmtId="167" fontId="19" fillId="0" borderId="0" xfId="3" applyNumberFormat="1" applyFont="1"/>
    <xf numFmtId="168" fontId="19" fillId="0" borderId="0" xfId="3" applyNumberFormat="1" applyFont="1"/>
    <xf numFmtId="169" fontId="21" fillId="0" borderId="0" xfId="3" applyNumberFormat="1" applyFont="1" applyAlignment="1">
      <alignment horizontal="right"/>
    </xf>
    <xf numFmtId="169" fontId="21" fillId="0" borderId="0" xfId="3" applyNumberFormat="1" applyFont="1"/>
    <xf numFmtId="169" fontId="19" fillId="0" borderId="0" xfId="3" applyNumberFormat="1" applyFont="1"/>
    <xf numFmtId="0" fontId="21" fillId="0" borderId="0" xfId="3" applyFont="1" applyAlignment="1">
      <alignment horizontal="left"/>
    </xf>
    <xf numFmtId="170" fontId="24" fillId="0" borderId="0" xfId="3" applyNumberFormat="1" applyFont="1" applyAlignment="1">
      <alignment horizontal="center" wrapText="1"/>
    </xf>
    <xf numFmtId="0" fontId="19" fillId="0" borderId="0" xfId="3" applyFont="1" applyAlignment="1">
      <alignment horizontal="center" vertical="top"/>
    </xf>
    <xf numFmtId="170" fontId="25" fillId="0" borderId="0" xfId="3" applyNumberFormat="1" applyFont="1" applyAlignment="1">
      <alignment horizontal="center" wrapText="1"/>
    </xf>
    <xf numFmtId="0" fontId="22" fillId="0" borderId="10" xfId="3" applyFont="1" applyBorder="1"/>
    <xf numFmtId="0" fontId="21" fillId="0" borderId="0" xfId="3" applyFont="1" applyAlignment="1">
      <alignment horizontal="left" wrapText="1"/>
    </xf>
    <xf numFmtId="0" fontId="21" fillId="0" borderId="11" xfId="3" applyFont="1" applyBorder="1" applyAlignment="1">
      <alignment horizontal="left" wrapText="1"/>
    </xf>
    <xf numFmtId="171" fontId="21" fillId="0" borderId="0" xfId="3" applyNumberFormat="1" applyFont="1" applyAlignment="1">
      <alignment horizontal="right"/>
    </xf>
    <xf numFmtId="172" fontId="21" fillId="0" borderId="0" xfId="3" quotePrefix="1" applyNumberFormat="1" applyFont="1" applyAlignment="1">
      <alignment horizontal="left" wrapText="1"/>
    </xf>
    <xf numFmtId="173" fontId="21" fillId="0" borderId="0" xfId="3" applyNumberFormat="1" applyFont="1" applyFill="1" applyAlignment="1">
      <alignment horizontal="left"/>
    </xf>
    <xf numFmtId="173" fontId="26" fillId="0" borderId="0" xfId="3" applyNumberFormat="1" applyFont="1" applyFill="1" applyAlignment="1">
      <alignment horizontal="right"/>
    </xf>
    <xf numFmtId="0" fontId="21" fillId="0" borderId="9" xfId="3" applyFont="1" applyBorder="1" applyAlignment="1">
      <alignment horizontal="left" wrapText="1"/>
    </xf>
    <xf numFmtId="170" fontId="27" fillId="0" borderId="0" xfId="3" applyNumberFormat="1" applyFont="1" applyAlignment="1">
      <alignment horizontal="center" wrapText="1"/>
    </xf>
    <xf numFmtId="0" fontId="19" fillId="0" borderId="0" xfId="3" applyFont="1"/>
    <xf numFmtId="0" fontId="21" fillId="0" borderId="9" xfId="3" applyFont="1" applyFill="1" applyBorder="1" applyAlignment="1">
      <alignment horizontal="left" wrapText="1"/>
    </xf>
    <xf numFmtId="0" fontId="19" fillId="0" borderId="9" xfId="3" applyFont="1" applyFill="1" applyBorder="1" applyAlignment="1">
      <alignment horizontal="left" wrapText="1"/>
    </xf>
    <xf numFmtId="173" fontId="19" fillId="0" borderId="0" xfId="3" applyNumberFormat="1" applyFont="1" applyFill="1" applyAlignment="1">
      <alignment horizontal="right"/>
    </xf>
    <xf numFmtId="170" fontId="21" fillId="0" borderId="0" xfId="3" applyNumberFormat="1" applyFont="1"/>
    <xf numFmtId="0" fontId="21" fillId="0" borderId="0" xfId="3" applyFont="1" applyAlignment="1">
      <alignment wrapText="1"/>
    </xf>
    <xf numFmtId="0" fontId="21" fillId="0" borderId="0" xfId="3" applyFont="1" applyFill="1"/>
    <xf numFmtId="173" fontId="26" fillId="0" borderId="0" xfId="3" applyNumberFormat="1" applyFont="1" applyFill="1" applyAlignment="1">
      <alignment horizontal="center"/>
    </xf>
    <xf numFmtId="9" fontId="21" fillId="0" borderId="0" xfId="3" applyNumberFormat="1" applyFont="1" applyFill="1" applyAlignment="1">
      <alignment horizontal="left"/>
    </xf>
    <xf numFmtId="0" fontId="4" fillId="0" borderId="0" xfId="3"/>
    <xf numFmtId="0" fontId="22" fillId="0" borderId="8" xfId="3" applyFont="1" applyBorder="1" applyAlignment="1">
      <alignment horizontal="center"/>
    </xf>
    <xf numFmtId="0" fontId="21" fillId="0" borderId="0" xfId="3" applyFont="1" applyBorder="1" applyAlignment="1">
      <alignment horizontal="center" vertical="center" wrapText="1"/>
    </xf>
    <xf numFmtId="174" fontId="21" fillId="0" borderId="0" xfId="3" applyNumberFormat="1" applyFont="1" applyFill="1" applyAlignment="1">
      <alignment horizontal="right" vertical="center"/>
    </xf>
    <xf numFmtId="0" fontId="19" fillId="0" borderId="0" xfId="3" applyFont="1" applyAlignment="1">
      <alignment horizontal="left" wrapText="1"/>
    </xf>
    <xf numFmtId="0" fontId="19" fillId="0" borderId="9" xfId="3" applyFont="1" applyBorder="1" applyAlignment="1">
      <alignment horizontal="left" vertical="center"/>
    </xf>
    <xf numFmtId="174" fontId="19" fillId="0" borderId="0" xfId="3" applyNumberFormat="1" applyFont="1" applyFill="1" applyAlignment="1">
      <alignment horizontal="right" vertical="center"/>
    </xf>
    <xf numFmtId="0" fontId="21" fillId="0" borderId="0" xfId="3" applyFont="1" applyFill="1" applyAlignment="1">
      <alignment vertical="center"/>
    </xf>
    <xf numFmtId="0" fontId="21" fillId="0" borderId="0" xfId="3" quotePrefix="1" applyNumberFormat="1" applyFont="1" applyAlignment="1">
      <alignment horizontal="left" wrapText="1"/>
    </xf>
    <xf numFmtId="0" fontId="21" fillId="0" borderId="0" xfId="3" quotePrefix="1" applyFont="1" applyAlignment="1">
      <alignment horizontal="left" wrapText="1"/>
    </xf>
    <xf numFmtId="0" fontId="19" fillId="0" borderId="0" xfId="3" applyFont="1" applyFill="1"/>
    <xf numFmtId="0" fontId="21" fillId="0" borderId="9" xfId="3" applyFont="1" applyFill="1" applyBorder="1" applyAlignment="1">
      <alignment horizontal="left"/>
    </xf>
    <xf numFmtId="0" fontId="21" fillId="0" borderId="0" xfId="3" applyFont="1" applyFill="1" applyAlignment="1">
      <alignment wrapText="1"/>
    </xf>
    <xf numFmtId="0" fontId="22" fillId="0" borderId="0" xfId="3" applyFont="1" applyAlignment="1"/>
    <xf numFmtId="0" fontId="21" fillId="0" borderId="11" xfId="3" applyFont="1" applyFill="1" applyBorder="1" applyAlignment="1">
      <alignment horizontal="left" wrapText="1"/>
    </xf>
    <xf numFmtId="173" fontId="21" fillId="0" borderId="0" xfId="3" applyNumberFormat="1" applyFont="1" applyFill="1" applyBorder="1" applyAlignment="1">
      <alignment horizontal="right"/>
    </xf>
    <xf numFmtId="164" fontId="22" fillId="0" borderId="0" xfId="3" applyNumberFormat="1" applyFont="1" applyBorder="1" applyAlignment="1" applyProtection="1">
      <alignment horizontal="right"/>
    </xf>
    <xf numFmtId="0" fontId="28" fillId="0" borderId="0" xfId="3" applyFont="1" applyAlignment="1">
      <alignment horizontal="right"/>
    </xf>
    <xf numFmtId="173" fontId="29" fillId="0" borderId="0" xfId="3" applyNumberFormat="1" applyFont="1" applyFill="1"/>
    <xf numFmtId="173" fontId="21" fillId="0" borderId="0" xfId="3" applyNumberFormat="1" applyFont="1" applyFill="1" applyAlignment="1">
      <alignment horizontal="right"/>
    </xf>
    <xf numFmtId="0" fontId="16" fillId="0" borderId="0" xfId="3" applyFont="1" applyAlignment="1">
      <alignment wrapText="1"/>
    </xf>
    <xf numFmtId="0" fontId="30" fillId="0" borderId="0" xfId="3" applyFont="1" applyAlignment="1">
      <alignment horizontal="right" vertical="center"/>
    </xf>
    <xf numFmtId="0" fontId="31" fillId="0" borderId="0" xfId="1" applyFont="1" applyAlignment="1">
      <alignment horizontal="left" vertical="center"/>
    </xf>
    <xf numFmtId="0" fontId="32" fillId="0" borderId="0" xfId="1" applyFont="1"/>
    <xf numFmtId="0" fontId="33" fillId="0" borderId="0" xfId="1" applyFont="1" applyAlignment="1">
      <alignment horizontal="left" vertical="center"/>
    </xf>
    <xf numFmtId="0" fontId="33" fillId="0" borderId="0" xfId="1" applyFont="1"/>
    <xf numFmtId="0" fontId="33" fillId="0" borderId="0" xfId="1" applyFont="1" applyAlignment="1">
      <alignment horizontal="justify" vertical="center" wrapText="1"/>
    </xf>
    <xf numFmtId="0" fontId="31" fillId="0" borderId="0" xfId="4" applyFont="1" applyAlignment="1">
      <alignment horizontal="left" vertical="center"/>
    </xf>
    <xf numFmtId="0" fontId="34" fillId="0" borderId="0" xfId="4" applyFont="1" applyAlignment="1">
      <alignment horizontal="left" vertical="center"/>
    </xf>
    <xf numFmtId="0" fontId="35" fillId="0" borderId="0" xfId="4" applyFont="1"/>
    <xf numFmtId="0" fontId="13" fillId="0" borderId="0" xfId="4" applyFont="1"/>
    <xf numFmtId="0" fontId="33" fillId="0" borderId="0" xfId="4" applyFont="1"/>
    <xf numFmtId="0" fontId="35" fillId="0" borderId="0" xfId="4" applyFont="1" applyAlignment="1">
      <alignment wrapText="1"/>
    </xf>
    <xf numFmtId="0" fontId="38" fillId="0" borderId="0" xfId="4" applyFont="1" applyAlignment="1">
      <alignment vertical="top" wrapText="1"/>
    </xf>
    <xf numFmtId="0" fontId="38" fillId="0" borderId="0" xfId="4" applyFont="1" applyAlignment="1">
      <alignment wrapText="1"/>
    </xf>
    <xf numFmtId="0" fontId="39" fillId="0" borderId="0" xfId="4" applyFont="1" applyAlignment="1">
      <alignment horizontal="left" vertical="center"/>
    </xf>
    <xf numFmtId="0" fontId="21" fillId="0" borderId="9" xfId="3" applyFont="1" applyFill="1" applyBorder="1" applyAlignment="1">
      <alignment horizontal="left" wrapText="1" indent="1"/>
    </xf>
    <xf numFmtId="173" fontId="21" fillId="0" borderId="12" xfId="3" applyNumberFormat="1" applyFont="1" applyFill="1" applyBorder="1" applyAlignment="1">
      <alignment horizontal="right"/>
    </xf>
    <xf numFmtId="173" fontId="19" fillId="0" borderId="0" xfId="3" applyNumberFormat="1" applyFont="1" applyFill="1" applyBorder="1" applyAlignment="1">
      <alignment horizontal="right"/>
    </xf>
    <xf numFmtId="0" fontId="4" fillId="0" borderId="10" xfId="3" applyBorder="1"/>
    <xf numFmtId="0" fontId="21" fillId="0" borderId="9" xfId="3" applyFont="1" applyBorder="1" applyAlignment="1">
      <alignment horizontal="center" vertical="center" wrapText="1"/>
    </xf>
    <xf numFmtId="170" fontId="21" fillId="0" borderId="0" xfId="3" applyNumberFormat="1" applyFont="1" applyFill="1"/>
    <xf numFmtId="0" fontId="4" fillId="0" borderId="11" xfId="3" applyBorder="1"/>
    <xf numFmtId="0" fontId="21" fillId="0" borderId="9" xfId="3" applyFont="1" applyBorder="1"/>
    <xf numFmtId="0" fontId="21" fillId="0" borderId="9" xfId="3" applyFont="1" applyBorder="1" applyAlignment="1">
      <alignment horizontal="left" indent="1"/>
    </xf>
    <xf numFmtId="0" fontId="21" fillId="0" borderId="9" xfId="3" applyFont="1" applyBorder="1" applyAlignment="1">
      <alignment horizontal="left" indent="2"/>
    </xf>
    <xf numFmtId="0" fontId="21" fillId="0" borderId="9" xfId="3" applyFont="1" applyBorder="1" applyAlignment="1">
      <alignment horizontal="left" wrapText="1" indent="2"/>
    </xf>
    <xf numFmtId="0" fontId="19" fillId="0" borderId="9" xfId="3" applyFont="1" applyBorder="1"/>
    <xf numFmtId="172" fontId="21" fillId="0" borderId="9" xfId="3" quotePrefix="1" applyNumberFormat="1" applyFont="1" applyBorder="1" applyAlignment="1">
      <alignment horizontal="left" wrapText="1"/>
    </xf>
    <xf numFmtId="173" fontId="21" fillId="0" borderId="9" xfId="3" applyNumberFormat="1" applyFont="1" applyFill="1" applyBorder="1" applyAlignment="1">
      <alignment horizontal="left"/>
    </xf>
    <xf numFmtId="0" fontId="25" fillId="0" borderId="9" xfId="3" applyFont="1" applyBorder="1" applyAlignment="1">
      <alignment wrapText="1"/>
    </xf>
    <xf numFmtId="170" fontId="21" fillId="0" borderId="9" xfId="3" applyNumberFormat="1" applyFont="1" applyBorder="1" applyAlignment="1">
      <alignment horizontal="left" wrapText="1"/>
    </xf>
    <xf numFmtId="170" fontId="25" fillId="0" borderId="9" xfId="3" applyNumberFormat="1" applyFont="1" applyBorder="1" applyAlignment="1">
      <alignment wrapText="1"/>
    </xf>
    <xf numFmtId="0" fontId="3" fillId="0" borderId="0" xfId="1" applyFont="1" applyAlignment="1">
      <alignment horizontal="left" vertical="center"/>
    </xf>
    <xf numFmtId="49" fontId="3" fillId="0" borderId="0" xfId="1" applyNumberFormat="1" applyFont="1" applyAlignment="1">
      <alignment horizontal="left" vertical="center"/>
    </xf>
    <xf numFmtId="0" fontId="13" fillId="0" borderId="0" xfId="1" applyFont="1" applyAlignment="1">
      <alignment horizontal="left" wrapText="1"/>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2" fillId="0" borderId="0" xfId="1" applyFont="1" applyAlignment="1">
      <alignment horizontal="center" vertical="center"/>
    </xf>
    <xf numFmtId="0" fontId="3" fillId="0" borderId="0" xfId="1" applyFont="1" applyAlignment="1">
      <alignment horizontal="center" vertical="center"/>
    </xf>
    <xf numFmtId="0" fontId="3" fillId="0" borderId="0" xfId="2" applyFont="1" applyBorder="1" applyAlignment="1">
      <alignment horizontal="center" vertical="center"/>
    </xf>
    <xf numFmtId="0" fontId="11" fillId="0" borderId="0" xfId="1" applyFont="1" applyAlignment="1">
      <alignment horizontal="left" vertical="center"/>
    </xf>
    <xf numFmtId="0" fontId="3" fillId="0" borderId="0" xfId="1" applyFont="1" applyAlignment="1">
      <alignment horizontal="right"/>
    </xf>
    <xf numFmtId="0" fontId="12" fillId="0" borderId="3" xfId="1" applyFont="1" applyBorder="1" applyAlignment="1">
      <alignment horizontal="right"/>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vertical="center"/>
    </xf>
    <xf numFmtId="49" fontId="9" fillId="0" borderId="0" xfId="1" quotePrefix="1" applyNumberFormat="1" applyFont="1" applyAlignment="1">
      <alignment horizontal="left"/>
    </xf>
    <xf numFmtId="49" fontId="9" fillId="0" borderId="0" xfId="1" applyNumberFormat="1" applyFont="1" applyAlignment="1">
      <alignment horizontal="left"/>
    </xf>
    <xf numFmtId="49" fontId="10" fillId="0" borderId="0" xfId="1" quotePrefix="1" applyNumberFormat="1" applyFont="1" applyAlignment="1">
      <alignment horizontal="left"/>
    </xf>
    <xf numFmtId="0" fontId="14" fillId="0" borderId="0" xfId="3" applyFont="1" applyFill="1" applyAlignment="1">
      <alignment horizontal="left" vertical="center"/>
    </xf>
    <xf numFmtId="0" fontId="16" fillId="0" borderId="0" xfId="3" applyFont="1" applyAlignment="1">
      <alignment horizontal="left" vertical="center"/>
    </xf>
    <xf numFmtId="0" fontId="19" fillId="0" borderId="0" xfId="3" applyFont="1" applyAlignment="1">
      <alignment horizontal="center" vertical="center"/>
    </xf>
    <xf numFmtId="0" fontId="19" fillId="0" borderId="5" xfId="3" applyFont="1" applyBorder="1" applyAlignment="1">
      <alignment horizontal="left" vertical="center"/>
    </xf>
    <xf numFmtId="0" fontId="19" fillId="0" borderId="6" xfId="3" applyFont="1" applyBorder="1" applyAlignment="1">
      <alignment horizontal="left" vertical="center"/>
    </xf>
    <xf numFmtId="0" fontId="19" fillId="0" borderId="6" xfId="3" applyFont="1" applyBorder="1" applyAlignment="1">
      <alignment horizontal="center" vertical="center" wrapText="1"/>
    </xf>
    <xf numFmtId="0" fontId="19" fillId="0" borderId="6" xfId="3" applyFont="1" applyBorder="1" applyAlignment="1">
      <alignment horizontal="center" vertical="center"/>
    </xf>
    <xf numFmtId="0" fontId="19" fillId="0" borderId="7" xfId="3" applyFont="1" applyBorder="1" applyAlignment="1">
      <alignment horizontal="center" vertical="center"/>
    </xf>
    <xf numFmtId="0" fontId="21" fillId="0" borderId="5" xfId="3" applyFont="1" applyBorder="1" applyAlignment="1">
      <alignment horizontal="center" vertical="center" wrapText="1"/>
    </xf>
    <xf numFmtId="0" fontId="21" fillId="0" borderId="5" xfId="3" applyFont="1" applyBorder="1" applyAlignment="1">
      <alignment horizontal="center" vertical="center"/>
    </xf>
    <xf numFmtId="0" fontId="21" fillId="0" borderId="6" xfId="3" applyFont="1" applyBorder="1" applyAlignment="1">
      <alignment horizontal="center" vertical="center" wrapText="1"/>
    </xf>
    <xf numFmtId="0" fontId="21" fillId="0" borderId="7" xfId="3" applyFont="1" applyBorder="1" applyAlignment="1">
      <alignment horizontal="center" vertical="center" wrapText="1"/>
    </xf>
    <xf numFmtId="170" fontId="25" fillId="0" borderId="0" xfId="3" applyNumberFormat="1" applyFont="1" applyAlignment="1">
      <alignment horizontal="center" wrapText="1"/>
    </xf>
    <xf numFmtId="0" fontId="21" fillId="0" borderId="6" xfId="3" applyFont="1" applyFill="1" applyBorder="1" applyAlignment="1">
      <alignment horizontal="center"/>
    </xf>
    <xf numFmtId="0" fontId="21" fillId="0" borderId="7" xfId="3" applyFont="1" applyFill="1" applyBorder="1" applyAlignment="1">
      <alignment horizontal="center"/>
    </xf>
    <xf numFmtId="0" fontId="19" fillId="0" borderId="5" xfId="3" applyFont="1" applyBorder="1" applyAlignment="1">
      <alignment horizontal="left" vertical="center" wrapText="1"/>
    </xf>
    <xf numFmtId="0" fontId="19" fillId="0" borderId="6" xfId="3" applyFont="1" applyBorder="1" applyAlignment="1">
      <alignment horizontal="left" vertical="center" wrapText="1"/>
    </xf>
    <xf numFmtId="0" fontId="19" fillId="0" borderId="6" xfId="3" applyFont="1" applyFill="1" applyBorder="1" applyAlignment="1">
      <alignment horizontal="center" vertical="center" wrapText="1"/>
    </xf>
    <xf numFmtId="0" fontId="19" fillId="0" borderId="6" xfId="3" applyFont="1" applyFill="1" applyBorder="1" applyAlignment="1">
      <alignment horizontal="center" vertical="center"/>
    </xf>
    <xf numFmtId="0" fontId="19" fillId="0" borderId="7" xfId="3" applyFont="1" applyFill="1" applyBorder="1" applyAlignment="1">
      <alignment horizontal="center" vertical="center"/>
    </xf>
    <xf numFmtId="0" fontId="21" fillId="0" borderId="6" xfId="3" applyFont="1" applyFill="1" applyBorder="1" applyAlignment="1">
      <alignment horizontal="center" vertical="center" wrapText="1"/>
    </xf>
    <xf numFmtId="0" fontId="21" fillId="0" borderId="7" xfId="3" applyFont="1" applyFill="1" applyBorder="1" applyAlignment="1">
      <alignment horizontal="center" vertical="center" wrapText="1"/>
    </xf>
    <xf numFmtId="0" fontId="21" fillId="0" borderId="6" xfId="3" applyFont="1" applyBorder="1" applyAlignment="1">
      <alignment horizontal="center" vertical="center"/>
    </xf>
    <xf numFmtId="0" fontId="21" fillId="0" borderId="7" xfId="3" applyFont="1" applyBorder="1" applyAlignment="1">
      <alignment horizontal="center" vertical="center"/>
    </xf>
    <xf numFmtId="0" fontId="19" fillId="0" borderId="7" xfId="3" applyFont="1" applyFill="1" applyBorder="1" applyAlignment="1">
      <alignment horizontal="center" vertical="center" wrapText="1"/>
    </xf>
    <xf numFmtId="0" fontId="14" fillId="0" borderId="0" xfId="3" applyFont="1" applyAlignment="1">
      <alignment horizontal="left" vertical="center"/>
    </xf>
    <xf numFmtId="0" fontId="35" fillId="0" borderId="0" xfId="4" applyFont="1" applyAlignment="1">
      <alignment horizontal="left" wrapText="1"/>
    </xf>
    <xf numFmtId="0" fontId="37" fillId="0" borderId="0" xfId="5" applyAlignment="1">
      <alignment horizontal="left"/>
    </xf>
    <xf numFmtId="0" fontId="35" fillId="0" borderId="0" xfId="4" applyFont="1" applyAlignment="1">
      <alignment horizontal="left"/>
    </xf>
    <xf numFmtId="0" fontId="38" fillId="0" borderId="0" xfId="4" applyFont="1" applyAlignment="1">
      <alignment horizontal="left" wrapText="1"/>
    </xf>
    <xf numFmtId="0" fontId="37" fillId="0" borderId="0" xfId="5" applyAlignment="1">
      <alignment horizontal="left" wrapText="1"/>
    </xf>
    <xf numFmtId="0" fontId="4" fillId="0" borderId="0" xfId="3" applyFont="1" applyAlignment="1">
      <alignment horizontal="left" wrapText="1"/>
    </xf>
    <xf numFmtId="0" fontId="31" fillId="0" borderId="0" xfId="4" applyFont="1" applyAlignment="1">
      <alignment horizontal="left" vertical="center"/>
    </xf>
    <xf numFmtId="0" fontId="35" fillId="0" borderId="0" xfId="4" applyFont="1" applyAlignment="1">
      <alignment horizontal="center" wrapText="1"/>
    </xf>
    <xf numFmtId="0" fontId="36" fillId="0" borderId="0" xfId="4" applyFont="1" applyAlignment="1">
      <alignment horizontal="left"/>
    </xf>
    <xf numFmtId="0" fontId="40" fillId="0" borderId="1" xfId="1" applyFont="1" applyBorder="1" applyAlignment="1">
      <alignment horizontal="left" wrapText="1"/>
    </xf>
  </cellXfs>
  <cellStyles count="6">
    <cellStyle name="Link" xfId="5" builtinId="8"/>
    <cellStyle name="Standard" xfId="0" builtinId="0"/>
    <cellStyle name="Standard 2 2 2" xfId="3"/>
    <cellStyle name="Standard 2 3" xfId="1"/>
    <cellStyle name="Standard 2 4" xfId="2"/>
    <cellStyle name="Standard 3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1095375</xdr:colOff>
      <xdr:row>0</xdr:row>
      <xdr:rowOff>609600</xdr:rowOff>
    </xdr:to>
    <xdr:pic>
      <xdr:nvPicPr>
        <xdr:cNvPr id="2" name="Grafik 3" descr="Logo_Stala-Schwarzweiß">
          <a:extLst>
            <a:ext uri="{FF2B5EF4-FFF2-40B4-BE49-F238E27FC236}">
              <a16:creationId xmlns:a16="http://schemas.microsoft.com/office/drawing/2014/main" id="{00000000-0008-0000-0000-00000F290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85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xdr:colOff>
      <xdr:row>1</xdr:row>
      <xdr:rowOff>13324</xdr:rowOff>
    </xdr:from>
    <xdr:to>
      <xdr:col>0</xdr:col>
      <xdr:colOff>6107169</xdr:colOff>
      <xdr:row>34</xdr:row>
      <xdr:rowOff>129267</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66" y="394324"/>
          <a:ext cx="6106903" cy="5145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anose="020B0604020202020204" pitchFamily="34" charset="0"/>
            </a:rPr>
            <a:t>Die bundesweit einheitlich durchgeführte Erhebung </a:t>
          </a:r>
          <a:r>
            <a:rPr lang="de-DE" sz="950" b="0" i="0" baseline="0">
              <a:solidFill>
                <a:sysClr val="windowText" lastClr="000000"/>
              </a:solidFill>
              <a:effectLst/>
              <a:latin typeface="+mn-lt"/>
              <a:ea typeface="+mn-ea"/>
              <a:cs typeface="Arial" panose="020B0604020202020204" pitchFamily="34" charset="0"/>
            </a:rPr>
            <a:t>über die Energieverwendung der Betriebe des Verarbeitenden Ge­werbes sowie des Bergbaus und der Gewinnung von Steinen und Erden (kurz: der Industriebetriebe) </a:t>
          </a:r>
          <a:r>
            <a:rPr lang="de-DE" sz="950">
              <a:solidFill>
                <a:sysClr val="windowText" lastClr="000000"/>
              </a:solidFill>
              <a:effectLst/>
              <a:latin typeface="+mn-lt"/>
              <a:ea typeface="+mn-ea"/>
              <a:cs typeface="Arial" panose="020B0604020202020204" pitchFamily="34" charset="0"/>
            </a:rPr>
            <a:t>ist ein Beitrag zur Ge­staltung der energiepolitischen Rahmenbedingungen bei der Energieversorgung und dient der Erfüllung europa- und völker­rechtlicher Berichtspflichten der Bundesrepublik Deutschland.  </a:t>
          </a:r>
          <a:endParaRPr lang="de-DE" sz="950">
            <a:solidFill>
              <a:sysClr val="windowText" lastClr="000000"/>
            </a:solidFill>
            <a:effectLst/>
            <a:latin typeface="+mn-lt"/>
            <a:cs typeface="Arial" panose="020B0604020202020204" pitchFamily="34" charset="0"/>
          </a:endParaRPr>
        </a:p>
        <a:p>
          <a:r>
            <a:rPr lang="de-DE" sz="950" b="0" i="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b="0" i="0" baseline="0">
              <a:solidFill>
                <a:sysClr val="windowText" lastClr="000000"/>
              </a:solidFill>
              <a:effectLst/>
              <a:latin typeface="+mn-lt"/>
              <a:ea typeface="+mn-ea"/>
              <a:cs typeface="Arial" panose="020B0604020202020204" pitchFamily="34" charset="0"/>
            </a:rPr>
            <a:t>Im vorliegenden Bericht werden die Ergebnisse für Mecklenburg-Vorpommern von 2003 bis 2021 dargestellt. </a:t>
          </a: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Ergebnisse im Überblick</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eaLnBrk="1" fontAlgn="auto" latinLnBrk="0" hangingPunct="1"/>
          <a:endParaRPr lang="de-DE" sz="950">
            <a:solidFill>
              <a:sysClr val="windowText" lastClr="000000"/>
            </a:solidFill>
            <a:effectLst/>
            <a:latin typeface="+mn-lt"/>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Im Jahr 2021 betrug der Energieverbrauch in der Industrie Mecklenburg-Vorpommerns 23 473 Terajoule. </a:t>
          </a: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Der industrielle Energiebedarf war damit gegenüber 2020 um 3,2 Prozent höher.</a:t>
          </a:r>
          <a:r>
            <a:rPr lang="de-DE" sz="950" b="0" i="0" baseline="0">
              <a:solidFill>
                <a:srgbClr val="FF0000"/>
              </a:solidFill>
              <a:effectLst/>
              <a:latin typeface="+mn-lt"/>
              <a:ea typeface="+mn-ea"/>
              <a:cs typeface="Arial" panose="020B0604020202020204" pitchFamily="34" charset="0"/>
            </a:rPr>
            <a:t> </a:t>
          </a:r>
        </a:p>
        <a:p>
          <a:pPr eaLnBrk="1" fontAlgn="auto" latinLnBrk="0" hangingPunct="1"/>
          <a:r>
            <a:rPr lang="de-DE" sz="950" b="0" i="0" baseline="0">
              <a:solidFill>
                <a:srgbClr val="FF0000"/>
              </a:solidFill>
              <a:effectLst/>
              <a:latin typeface="+mn-lt"/>
              <a:ea typeface="+mn-ea"/>
              <a:cs typeface="Arial" panose="020B0604020202020204" pitchFamily="34" charset="0"/>
            </a:rPr>
            <a:t> </a:t>
          </a:r>
          <a:endParaRPr lang="de-DE" sz="950">
            <a:solidFill>
              <a:srgbClr val="FF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Nach Energieträgern nutzten die Betriebe 2021 vor allem Erdgas (37,0 Prozent) und Strom (29,1 Prozent). Zu etwa einem Fünftel (19,6 Prozent) wurde der Energiebedarf mit erneuerbaren Energieträgern gedeckt.</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rgbClr val="FF0000"/>
              </a:solidFill>
              <a:effectLst/>
              <a:latin typeface="+mn-lt"/>
              <a:ea typeface="+mn-ea"/>
              <a:cs typeface="Arial" panose="020B0604020202020204" pitchFamily="34" charset="0"/>
            </a:rPr>
            <a:t> </a:t>
          </a:r>
          <a:endParaRPr lang="de-DE" sz="950">
            <a:solidFill>
              <a:srgbClr val="FF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Die größten Anteile am industriellen Energieverbrauch Mecklenburg-Vorpommerns entfielen 2021 auf die Herstellung von Nahrungs- und Futtermitteln (36,7 Prozent) und die Herstellung von Holz-, Flecht-, Korb- und Korkwaren (28,1 Prozent).</a:t>
          </a:r>
          <a:endParaRPr lang="de-DE" sz="950">
            <a:solidFill>
              <a:sysClr val="windowText" lastClr="000000"/>
            </a:solidFill>
            <a:effectLst/>
            <a:latin typeface="+mn-lt"/>
            <a:cs typeface="Arial" panose="020B0604020202020204" pitchFamily="34" charset="0"/>
          </a:endParaRPr>
        </a:p>
        <a:p>
          <a:pPr eaLnBrk="1" fontAlgn="auto" latinLnBrk="0" hangingPunct="1"/>
          <a:endParaRPr lang="de-DE" sz="950" b="0" i="0" baseline="0">
            <a:solidFill>
              <a:sysClr val="windowText" lastClr="000000"/>
            </a:solidFill>
            <a:effectLst/>
            <a:latin typeface="+mn-lt"/>
            <a:ea typeface="+mn-ea"/>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Bei den Landkreisen hatte der Kreis Nordwestmecklenburg mit 32,2 Prozent den höchsten Anteil an der industriellen Energieverwendung des Landes, den geringsten Anteil Vorpommern-Rügen mit 4,5 Prozent.</a:t>
          </a:r>
          <a:endParaRPr lang="de-DE" sz="950">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itchFamily="34" charset="0"/>
          </a:endParaRPr>
        </a:p>
        <a:p>
          <a:pPr>
            <a:lnSpc>
              <a:spcPts val="700"/>
            </a:lnSpc>
          </a:pPr>
          <a:endParaRPr lang="de-DE" sz="950" b="1" i="0" u="none" strike="noStrike">
            <a:solidFill>
              <a:sysClr val="windowText" lastClr="000000"/>
            </a:solidFill>
            <a:effectLst/>
            <a:latin typeface="+mn-lt"/>
            <a:cs typeface="Arial" pitchFamily="34" charset="0"/>
          </a:endParaRPr>
        </a:p>
        <a:p>
          <a:pPr>
            <a:lnSpc>
              <a:spcPts val="700"/>
            </a:lnSpc>
          </a:pPr>
          <a:endParaRPr lang="de-DE" sz="950">
            <a:solidFill>
              <a:sysClr val="windowText" lastClr="000000"/>
            </a:solidFill>
            <a:latin typeface="+mn-lt"/>
            <a:cs typeface="Arial" pitchFamily="34" charset="0"/>
          </a:endParaRPr>
        </a:p>
        <a:p>
          <a:pPr>
            <a:lnSpc>
              <a:spcPts val="800"/>
            </a:lnSpc>
          </a:pPr>
          <a:endParaRPr lang="de-DE" sz="950" b="1" i="0" u="none" strike="noStrike">
            <a:solidFill>
              <a:sysClr val="windowText" lastClr="000000"/>
            </a:solidFill>
            <a:effectLst/>
            <a:latin typeface="+mn-lt"/>
            <a:cs typeface="Arial" panose="020B0604020202020204" pitchFamily="34" charset="0"/>
          </a:endParaRPr>
        </a:p>
        <a:p>
          <a:pPr>
            <a:lnSpc>
              <a:spcPts val="1000"/>
            </a:lnSpc>
          </a:pPr>
          <a:endParaRPr lang="de-DE" sz="950" b="1" i="0" u="none" strike="noStrike">
            <a:solidFill>
              <a:sysClr val="windowText" lastClr="000000"/>
            </a:solidFill>
            <a:effectLst/>
            <a:latin typeface="+mn-lt"/>
            <a:cs typeface="Arial" panose="020B0604020202020204" pitchFamily="34" charset="0"/>
          </a:endParaRPr>
        </a:p>
        <a:p>
          <a:endParaRPr lang="de-DE" sz="950" b="1" i="0" u="none" strike="noStrike">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6804</xdr:colOff>
      <xdr:row>34</xdr:row>
      <xdr:rowOff>0</xdr:rowOff>
    </xdr:from>
    <xdr:to>
      <xdr:col>1</xdr:col>
      <xdr:colOff>3035754</xdr:colOff>
      <xdr:row>54</xdr:row>
      <xdr:rowOff>47625</xdr:rowOff>
    </xdr:to>
    <xdr:pic>
      <xdr:nvPicPr>
        <xdr:cNvPr id="2"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 y="5551714"/>
          <a:ext cx="6076950" cy="33133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6804</xdr:colOff>
      <xdr:row>1</xdr:row>
      <xdr:rowOff>13608</xdr:rowOff>
    </xdr:from>
    <xdr:to>
      <xdr:col>1</xdr:col>
      <xdr:colOff>3035754</xdr:colOff>
      <xdr:row>28</xdr:row>
      <xdr:rowOff>23133</xdr:rowOff>
    </xdr:to>
    <xdr:pic>
      <xdr:nvPicPr>
        <xdr:cNvPr id="3"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4" y="176894"/>
          <a:ext cx="6076950" cy="4418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7340</xdr:rowOff>
    </xdr:from>
    <xdr:to>
      <xdr:col>0</xdr:col>
      <xdr:colOff>6112179</xdr:colOff>
      <xdr:row>64</xdr:row>
      <xdr:rowOff>68034</xdr:rowOff>
    </xdr:to>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0" y="442769"/>
          <a:ext cx="6112179" cy="9061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effectLst/>
              <a:latin typeface="+mn-lt"/>
              <a:ea typeface="Times New Roman"/>
            </a:rPr>
            <a:t>Rechtsgrundlagen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Rechtsgrundlage für die Erhebung über die Energieverwendung der Betriebe des Verarbeitenden Gewerbes sowie des Bergbaus und der Gewinnung von Steinen und Erden ist das Gesetz über Energiestatistik (Energiestatistikgesetz - EnStatG) vom 6. März 2017 (BGBl. I S. 392) in Verbindung mit dem Gesetz über die Statistik für Bundeszwecke (Bundesstatistik­gesetz - BStatG) vom 22. Januar 1987 (BGBl. I S. 462, 565) in der jeweils geltenden Fassung. </a:t>
          </a:r>
          <a:endParaRPr kumimoji="0" lang="de-DE" sz="950" b="0" i="0" u="none" strike="noStrike" kern="0" cap="none" spc="0" normalizeH="0" baseline="0" noProof="0">
            <a:ln>
              <a:noFill/>
            </a:ln>
            <a:solidFill>
              <a:srgbClr val="FF0000"/>
            </a:solidFill>
            <a:effectLst/>
            <a:uLnTx/>
            <a:uFillTx/>
            <a:latin typeface="+mn-lt"/>
            <a:ea typeface="+mn-ea"/>
            <a:cs typeface="Arial" pitchFamily="34" charset="0"/>
          </a:endParaRPr>
        </a:p>
        <a:p>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Grundlage für die wirtschaftssystematische Zuordnung der Erhebungseinheiten und Ergebnisse ab 2008 ist die "Klassifi­kation der Wirtschaftszweige, Ausgabe 2008 (WZ 2008)". Diese gliedert sich in Abschnitte (Bergbau und Gewinnung von Steinen und Erden und Verarbeitendes Gewerbe: B und C), Abteilungen sowie Gruppen und Klassen (in diesem Bericht nicht ausgewiesen). Die Zuordnung der Betriebe erfolgt nach dem Schwerpunkt ihrer wirtschaftlichen Tätigkeit. Für die Darstellung nach dem Endver­wendungszweck der Produktion werden darüber hinaus aus den Klassen der Abschnitte Berg­bau (B) und Verarbeitendes Ge­werbe (C) Hauptgruppen gebildet: Vorleistungsgüterproduzenten, Investitionsgüterprodu­zenten, Konsumgüterproduzenten (unterschieden nach Gebrauchs- und Verbrauchsgüterproduzenten) und Energie­unternehmnen.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Angaben bis 2007 basieren demgegenüber auf der Klassifikation der Wirtschaftszweige, Ausgabe 2003 (WZ 2003). Aufgrund der veränderten Zuordnung der Betriebe nach Einführung der WZ 2008 ist die Vergleichbarkeit der Angaben ab 2008 mit denen der Jahre vor 2008 eingeschränkt. </a:t>
          </a:r>
        </a:p>
        <a:p>
          <a:pPr>
            <a:spcAft>
              <a:spcPts val="0"/>
            </a:spcAft>
          </a:pPr>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Berichtskreis</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Der Berichtskreis umfasst </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sämtliche Betriebe des Wirtschaftsbereiches Verarbeitendes Gewerbe sowie Bergbau und Gewinnung von Steinen und Erden, wenn diese Betriebe zu Unternehmen des Verarbeitenden Gewerbes sowie des Bergbaus und der Gewinnung von Steinen und Erden gehören und in diesen Unternehmen mindestens 20 Personen tätig sind, sowie</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die Betriebe des Wirtschaftsbereiches Verarbeitendes Gewerbe sowie Bergbau und Gewinnung von Steinen und Erden mit mindestens 20 tätigen Personen, sofern diese Betriebe zu Unternehmen gehören, deren wirtschaftlicher Schwer­punkt außer­halb des Bereiches Verarbeitendes Gewerbe sowie Bergbau und Gewinnung von Steinen und Erden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folgenden kleinbetrieblich strukturierten Branchen wurde die untere Erfassungsgrenze auf 10 tätige Personen herab­gesetzt (Klassen der WZ 2008):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08.11 - Gewinnung von Naturwerksteinen und Natursteinen, Kalk- und Gipsstein, Kreide und Schiefer,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08.12 - Gewinnung von Kies, Sand, Ton und Kaolin,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10.91 - Herstellung von Futtermitteln für Nutztiere,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10.92 - Herstellung von Futtermitteln für sonstige 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11.06 - Herstellung von Malz,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16.10 - Sägewerke innerhalb des Wirtschaftszweiges "Säge-, Hobel- und Holzimprägnierwerke",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23.63 - Herstellung von Frischbeton (Transportbeton).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Ab dem Berichtsjahr 2003 erfolgt die Erfassung der Daten über die Energieverwendung der Betriebe des Verarbeitenden Gewerbes sowie des Bergbaus und der Gewinnung von Steinen und Erden separat als jährliche Erhebung nach dem Gesetz über Energiestatistiken (EnStatG).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Bis einschließlich 2002 basierten die Angaben auf dem Monatsbericht der Betriebe des Verarbeitenden Gewerbes sowie des Bergbaus und der Gewinnung von Steinen und Erden, die auf der Grundlage des Gesetzes über die Statistik im Produ­zierenden Gewerbe (ProdGewStatG) erhoben wurden. Es wurde der Verbrauch der Energieträger Kohle, Heizöl, Gas und Strom einbezogen.</a:t>
          </a:r>
        </a:p>
        <a:p>
          <a:pPr>
            <a:spcAft>
              <a:spcPts val="0"/>
            </a:spcAft>
          </a:pPr>
          <a:r>
            <a:rPr lang="de-DE" sz="950">
              <a:solidFill>
                <a:sysClr val="windowText" lastClr="000000"/>
              </a:solidFill>
              <a:effectLst/>
              <a:latin typeface="+mn-lt"/>
              <a:ea typeface="Times New Roman"/>
              <a:cs typeface="Arial" panose="020B0604020202020204" pitchFamily="34" charset="0"/>
            </a:rPr>
            <a:t>Ab Berichtsjahr</a:t>
          </a:r>
          <a:r>
            <a:rPr lang="de-DE" sz="950" baseline="0">
              <a:solidFill>
                <a:sysClr val="windowText" lastClr="000000"/>
              </a:solidFill>
              <a:effectLst/>
              <a:latin typeface="+mn-lt"/>
              <a:ea typeface="Times New Roman"/>
              <a:cs typeface="Arial" panose="020B0604020202020204" pitchFamily="34" charset="0"/>
            </a:rPr>
            <a:t> 2003 erfasst die Erhebung alle Formen der Energieverwendung.</a:t>
          </a:r>
          <a:endParaRPr lang="de-DE" sz="950">
            <a:solidFill>
              <a:sysClr val="windowText" lastClr="000000"/>
            </a:solidFill>
            <a:effectLst/>
            <a:latin typeface="+mn-lt"/>
            <a:ea typeface="Times New Roman"/>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13608</xdr:rowOff>
    </xdr:from>
    <xdr:to>
      <xdr:col>0</xdr:col>
      <xdr:colOff>6112437</xdr:colOff>
      <xdr:row>60</xdr:row>
      <xdr:rowOff>88446</xdr:rowOff>
    </xdr:to>
    <xdr:sp macro="" textlink="">
      <xdr:nvSpPr>
        <xdr:cNvPr id="2" name="Textfeld 1">
          <a:extLst>
            <a:ext uri="{FF2B5EF4-FFF2-40B4-BE49-F238E27FC236}">
              <a16:creationId xmlns:a16="http://schemas.microsoft.com/office/drawing/2014/main" id="{00000000-0008-0000-0A00-000003000000}"/>
            </a:ext>
          </a:extLst>
        </xdr:cNvPr>
        <xdr:cNvSpPr txBox="1"/>
      </xdr:nvSpPr>
      <xdr:spPr>
        <a:xfrm>
          <a:off x="0" y="762001"/>
          <a:ext cx="6112437" cy="8756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Betriebe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Ein Betrieb ist eine örtlich getrennte Niederlassung eines Unternehmens. Dazu zählen örtlich getrennte Produktions-, Verwaltungs- und Hilfsbetriebe (z. B. für Montage, Reparaturen, Verpackungsmittelherstellung), ferner mit dem Betrieb örtlich verbundene oder in dessen Nähe liegende Verwaltungs- und Hilfsbetriebsteile.</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Energieverwendung</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Einbezogen sind alle Formen der Verwendung von Energieträgern/Brennstoffen, die im Betrieb zur Strom- und Wärme­erzeugung (Prozesswärme, Heizung, Warmwasser einschließlich Kälte) oder zur nichtenergetischen Nutzung  eingesetzt werden. Soweit Energieträger als Brennstoffe zur Stromerzeugung in eigenen Anlagen der Betriebe verwendet werden, enthält der Gesamtenergieverbrauch Doppelzählungen (Energiegehalt der eingesetzten Brennstoffe und des erzeugten Stroms). </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Nachgewiesen wird die Verwendung der Energieträger: </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elektrischer Strom einschließlich des Eigenverbrauchs industrieller Stromerzeugungsanlagen,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Gas, z. B. Erdgas, einschließlich der Gase, die vom Betrieb selbst erzeugt und verbraucht werden (ohne technische Gase,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wie Schweißgas u. a.),</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Mineralölprodukte, z. B. leichtes bis schweres Heizöl, Flüssiggas und Petrolkoks,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Kohle,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erneuerbare Energieträger, z. B. feste und flüssige biogene Stoffe (Holzreste, Sägespäne, Pellets, Schwarzlauge,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Tiermehl, Stroh, Palmöl, Pflanzenöl, Harzöl, Methanol), Bio-, Klär- und Deponiegas sowie Geothermie, Solarthermie,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Umweltwärme (Wärmepumpen),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Fernwärme, wie Heizwasser und Dampf. </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einzubeziehen sind:</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Kraftstoffe für den Einsatz von Fahrzeugen (einschl. Werksverkehr),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die Einsatzkohle für die Brikett- und Koksherstellung </a:t>
          </a:r>
          <a:r>
            <a:rPr kumimoji="0" lang="de-DE" sz="950" b="0" i="0" u="none" strike="noStrike" kern="0" cap="none" spc="0" normalizeH="0" baseline="0">
              <a:ln>
                <a:noFill/>
              </a:ln>
              <a:solidFill>
                <a:sysClr val="windowText" lastClr="000000"/>
              </a:solidFill>
              <a:effectLst/>
              <a:uLnTx/>
              <a:uFillTx/>
              <a:latin typeface="+mn-lt"/>
              <a:ea typeface="+mn-ea"/>
              <a:cs typeface="Arial" panose="020B0604020202020204" pitchFamily="34" charset="0"/>
            </a:rPr>
            <a:t>im Bereich Kohlebergbau/Kokereien, </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technische Gase, wie Schweißgas u. a. </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Nettostromerzeugung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Nettostromerzeugung einer Erzeugungseinheit/eines Betriebes ist die um den Eigenverbrauch verminderte Brutto­stromerzeugung. Der Eigenverbrauch umfasst den Energieverbrauch zur Aufrechterhaltung des Produktionsprozesses der Anlage/des Betriebes (ohne Energiebezug von Dritten).</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Nichtenergetische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Diese liegt vor, wenn Energieträger nicht als Brennstoffe eingesetzt werden, sondern als Rohstoffe zu Produkten/Gütern verarbeitet werden </a:t>
          </a:r>
          <a:r>
            <a:rPr kumimoji="0" lang="de-DE" sz="950" b="0" i="0" u="none" strike="noStrike" kern="0" cap="none" spc="0" normalizeH="0" baseline="0">
              <a:ln>
                <a:noFill/>
              </a:ln>
              <a:solidFill>
                <a:sysClr val="windowText" lastClr="000000"/>
              </a:solidFill>
              <a:effectLst/>
              <a:uLnTx/>
              <a:uFillTx/>
              <a:latin typeface="+mn-lt"/>
              <a:ea typeface="+mn-ea"/>
              <a:cs typeface="Arial" panose="020B0604020202020204" pitchFamily="34" charset="0"/>
            </a:rPr>
            <a:t>(z. B. Chemikalien, Kunststoffe).</a:t>
          </a:r>
        </a:p>
        <a:p>
          <a:r>
            <a:rPr lang="de-DE" sz="800">
              <a:solidFill>
                <a:schemeClr val="dk1"/>
              </a:solidFill>
              <a:effectLst/>
              <a:latin typeface="+mn-lt"/>
              <a:ea typeface="+mn-ea"/>
              <a:cs typeface="+mn-cs"/>
            </a:rPr>
            <a:t> </a:t>
          </a:r>
          <a:endParaRPr lang="de-DE" sz="800">
            <a:effectLst/>
          </a:endParaRPr>
        </a:p>
        <a:p>
          <a:pPr eaLnBrk="1" fontAlgn="auto" latinLnBrk="0" hangingPunct="1"/>
          <a:r>
            <a:rPr lang="de-DE" sz="950" b="1" i="0" baseline="0">
              <a:solidFill>
                <a:schemeClr val="dk1"/>
              </a:solidFill>
              <a:effectLst/>
              <a:latin typeface="+mn-lt"/>
              <a:ea typeface="+mn-ea"/>
              <a:cs typeface="+mn-cs"/>
            </a:rPr>
            <a:t>Joule</a:t>
          </a:r>
          <a:endParaRPr lang="de-DE" sz="950">
            <a:effectLst/>
          </a:endParaRPr>
        </a:p>
        <a:p>
          <a:pPr eaLnBrk="1" fontAlgn="auto" latinLnBrk="0" hangingPunct="1"/>
          <a:r>
            <a:rPr lang="de-DE" sz="950" b="0" i="0" baseline="0">
              <a:solidFill>
                <a:schemeClr val="dk1"/>
              </a:solidFill>
              <a:effectLst/>
              <a:latin typeface="+mn-lt"/>
              <a:ea typeface="+mn-ea"/>
              <a:cs typeface="+mn-cs"/>
            </a:rPr>
            <a:t>Das Joule ist im internationalen Einheitensystem die Maßeinheit der Energie; benannt nach James Prescott Joule. Joule bezeich­net die notwendige Arbeit, eine Kraft von einem Newton um einen Meter zu bewegen, oder den Energieaufwand, um eine Sekunde lang einen Watt Leistung zu verrichten. Deshalb sind auch die Bezeichnungen Nowtonmeter und Watt­sekunde für Joule möglich.  </a:t>
          </a:r>
        </a:p>
        <a:p>
          <a:r>
            <a:rPr lang="de-DE" sz="800">
              <a:solidFill>
                <a:schemeClr val="dk1"/>
              </a:solidFill>
              <a:effectLst/>
              <a:latin typeface="+mn-lt"/>
              <a:ea typeface="+mn-ea"/>
              <a:cs typeface="+mn-cs"/>
            </a:rPr>
            <a:t> </a:t>
          </a:r>
          <a:endParaRPr lang="de-DE" sz="800">
            <a:effectLst/>
          </a:endParaRPr>
        </a:p>
        <a:p>
          <a:pPr eaLnBrk="1" fontAlgn="auto" latinLnBrk="0" hangingPunct="1"/>
          <a:r>
            <a:rPr lang="de-DE" sz="950" b="1" i="0" baseline="0">
              <a:solidFill>
                <a:schemeClr val="dk1"/>
              </a:solidFill>
              <a:effectLst/>
              <a:latin typeface="+mn-lt"/>
              <a:ea typeface="+mn-ea"/>
              <a:cs typeface="+mn-cs"/>
            </a:rPr>
            <a:t>Maßeinheiten:</a:t>
          </a:r>
          <a:endParaRPr lang="de-DE" sz="950">
            <a:effectLst/>
          </a:endParaRPr>
        </a:p>
        <a:p>
          <a:pPr eaLnBrk="1" fontAlgn="auto" latinLnBrk="0" hangingPunct="1"/>
          <a:r>
            <a:rPr lang="de-DE" sz="950" b="0" i="0" baseline="0">
              <a:solidFill>
                <a:schemeClr val="dk1"/>
              </a:solidFill>
              <a:effectLst/>
              <a:latin typeface="+mn-lt"/>
              <a:ea typeface="+mn-ea"/>
              <a:cs typeface="+mn-cs"/>
            </a:rPr>
            <a:t>1 Joule (J) = 1 Wattsekunde (Ws) = 1 Newtonmeter (Nm) </a:t>
          </a:r>
          <a:endParaRPr lang="de-DE" sz="950">
            <a:effectLst/>
          </a:endParaRPr>
        </a:p>
        <a:p>
          <a:pPr eaLnBrk="1" fontAlgn="auto" latinLnBrk="0" hangingPunct="1"/>
          <a:r>
            <a:rPr lang="de-DE" sz="950" b="0" i="0" baseline="0">
              <a:solidFill>
                <a:schemeClr val="dk1"/>
              </a:solidFill>
              <a:effectLst/>
              <a:latin typeface="+mn-lt"/>
              <a:ea typeface="+mn-ea"/>
              <a:cs typeface="+mn-cs"/>
            </a:rPr>
            <a:t>1 Kilojoule (kJ) 	= 10</a:t>
          </a:r>
          <a:r>
            <a:rPr lang="de-DE" sz="950" b="0" i="0" baseline="30000">
              <a:solidFill>
                <a:schemeClr val="dk1"/>
              </a:solidFill>
              <a:effectLst/>
              <a:latin typeface="+mn-lt"/>
              <a:ea typeface="+mn-ea"/>
              <a:cs typeface="+mn-cs"/>
            </a:rPr>
            <a:t>3</a:t>
          </a:r>
          <a:r>
            <a:rPr lang="de-DE" sz="950" b="0" i="0" baseline="0">
              <a:solidFill>
                <a:schemeClr val="dk1"/>
              </a:solidFill>
              <a:effectLst/>
              <a:latin typeface="+mn-lt"/>
              <a:ea typeface="+mn-ea"/>
              <a:cs typeface="+mn-cs"/>
            </a:rPr>
            <a:t>  J	= 1000 J </a:t>
          </a:r>
          <a:endParaRPr lang="de-DE" sz="950">
            <a:effectLst/>
          </a:endParaRPr>
        </a:p>
        <a:p>
          <a:pPr eaLnBrk="1" fontAlgn="auto" latinLnBrk="0" hangingPunct="1"/>
          <a:r>
            <a:rPr lang="de-DE" sz="950" b="0" i="0" baseline="0">
              <a:solidFill>
                <a:schemeClr val="dk1"/>
              </a:solidFill>
              <a:effectLst/>
              <a:latin typeface="+mn-lt"/>
              <a:ea typeface="+mn-ea"/>
              <a:cs typeface="+mn-cs"/>
            </a:rPr>
            <a:t>1 Megajoule (MJ)	= 10</a:t>
          </a:r>
          <a:r>
            <a:rPr lang="de-DE" sz="950" b="0" i="0" baseline="30000">
              <a:solidFill>
                <a:schemeClr val="dk1"/>
              </a:solidFill>
              <a:effectLst/>
              <a:latin typeface="+mn-lt"/>
              <a:ea typeface="+mn-ea"/>
              <a:cs typeface="+mn-cs"/>
            </a:rPr>
            <a:t>6</a:t>
          </a:r>
          <a:r>
            <a:rPr lang="de-DE" sz="950" b="0" i="0" baseline="0">
              <a:solidFill>
                <a:schemeClr val="dk1"/>
              </a:solidFill>
              <a:effectLst/>
              <a:latin typeface="+mn-lt"/>
              <a:ea typeface="+mn-ea"/>
              <a:cs typeface="+mn-cs"/>
            </a:rPr>
            <a:t>  J	= 1000 kJ	 </a:t>
          </a:r>
          <a:endParaRPr lang="de-DE" sz="950">
            <a:effectLst/>
          </a:endParaRPr>
        </a:p>
        <a:p>
          <a:pPr eaLnBrk="1" fontAlgn="auto" latinLnBrk="0" hangingPunct="1"/>
          <a:r>
            <a:rPr lang="de-DE" sz="950" b="0" i="0" baseline="0">
              <a:solidFill>
                <a:schemeClr val="dk1"/>
              </a:solidFill>
              <a:effectLst/>
              <a:latin typeface="+mn-lt"/>
              <a:ea typeface="+mn-ea"/>
              <a:cs typeface="+mn-cs"/>
            </a:rPr>
            <a:t>1 Gigajoule (GJ)	= 10</a:t>
          </a:r>
          <a:r>
            <a:rPr lang="de-DE" sz="950" b="0" i="0" baseline="30000">
              <a:solidFill>
                <a:schemeClr val="dk1"/>
              </a:solidFill>
              <a:effectLst/>
              <a:latin typeface="+mn-lt"/>
              <a:ea typeface="+mn-ea"/>
              <a:cs typeface="+mn-cs"/>
            </a:rPr>
            <a:t>9</a:t>
          </a:r>
          <a:r>
            <a:rPr lang="de-DE" sz="950" b="0" i="0" baseline="0">
              <a:solidFill>
                <a:schemeClr val="dk1"/>
              </a:solidFill>
              <a:effectLst/>
              <a:latin typeface="+mn-lt"/>
              <a:ea typeface="+mn-ea"/>
              <a:cs typeface="+mn-cs"/>
            </a:rPr>
            <a:t>  J	= 1000 MJ (rund 278 kWh oder rund 0,3 MWh)</a:t>
          </a:r>
          <a:endParaRPr lang="de-DE" sz="950">
            <a:effectLst/>
          </a:endParaRPr>
        </a:p>
        <a:p>
          <a:pPr eaLnBrk="1" fontAlgn="auto" latinLnBrk="0" hangingPunct="1"/>
          <a:r>
            <a:rPr lang="de-DE" sz="950" b="0" i="0" baseline="0">
              <a:solidFill>
                <a:schemeClr val="dk1"/>
              </a:solidFill>
              <a:effectLst/>
              <a:latin typeface="+mn-lt"/>
              <a:ea typeface="+mn-ea"/>
              <a:cs typeface="+mn-cs"/>
            </a:rPr>
            <a:t>1 Terajoule (TJ)	= 10</a:t>
          </a:r>
          <a:r>
            <a:rPr lang="de-DE" sz="950" b="0" i="0" baseline="30000">
              <a:solidFill>
                <a:schemeClr val="dk1"/>
              </a:solidFill>
              <a:effectLst/>
              <a:latin typeface="+mn-lt"/>
              <a:ea typeface="+mn-ea"/>
              <a:cs typeface="+mn-cs"/>
            </a:rPr>
            <a:t>12</a:t>
          </a:r>
          <a:r>
            <a:rPr lang="de-DE" sz="950" b="0" i="0" baseline="0">
              <a:solidFill>
                <a:schemeClr val="dk1"/>
              </a:solidFill>
              <a:effectLst/>
              <a:latin typeface="+mn-lt"/>
              <a:ea typeface="+mn-ea"/>
              <a:cs typeface="+mn-cs"/>
            </a:rPr>
            <a:t> J	= 1000 GJ</a:t>
          </a:r>
          <a:endParaRPr lang="de-DE" sz="950">
            <a:effectLst/>
          </a:endParaRPr>
        </a:p>
        <a:p>
          <a:pPr eaLnBrk="1" fontAlgn="auto" latinLnBrk="0" hangingPunct="1"/>
          <a:r>
            <a:rPr lang="de-DE" sz="950" b="0" i="0" baseline="0">
              <a:solidFill>
                <a:schemeClr val="dk1"/>
              </a:solidFill>
              <a:effectLst/>
              <a:latin typeface="+mn-lt"/>
              <a:ea typeface="+mn-ea"/>
              <a:cs typeface="+mn-cs"/>
            </a:rPr>
            <a:t>1 Petajoule (PT)	= 10</a:t>
          </a:r>
          <a:r>
            <a:rPr lang="de-DE" sz="950" b="0" i="0" baseline="30000">
              <a:solidFill>
                <a:schemeClr val="dk1"/>
              </a:solidFill>
              <a:effectLst/>
              <a:latin typeface="+mn-lt"/>
              <a:ea typeface="+mn-ea"/>
              <a:cs typeface="+mn-cs"/>
            </a:rPr>
            <a:t>15</a:t>
          </a:r>
          <a:r>
            <a:rPr lang="de-DE" sz="950" b="0" i="0" baseline="0">
              <a:solidFill>
                <a:schemeClr val="dk1"/>
              </a:solidFill>
              <a:effectLst/>
              <a:latin typeface="+mn-lt"/>
              <a:ea typeface="+mn-ea"/>
              <a:cs typeface="+mn-cs"/>
            </a:rPr>
            <a:t> J	= 1000 TJ</a:t>
          </a:r>
        </a:p>
        <a:p>
          <a:pPr>
            <a:lnSpc>
              <a:spcPct val="107000"/>
            </a:lnSpc>
            <a:spcAft>
              <a:spcPts val="0"/>
            </a:spcAft>
          </a:pPr>
          <a:r>
            <a:rPr lang="de-DE" sz="800">
              <a:effectLst/>
              <a:latin typeface="Calibri" panose="020F0502020204030204" pitchFamily="34" charset="0"/>
              <a:ea typeface="Calibri" panose="020F0502020204030204" pitchFamily="34" charset="0"/>
              <a:cs typeface="Times New Roman" panose="02020603050405020304" pitchFamily="18" charset="0"/>
            </a:rPr>
            <a:t> </a:t>
          </a:r>
        </a:p>
        <a:p>
          <a:pPr eaLnBrk="1" fontAlgn="auto" latinLnBrk="0" hangingPunct="1"/>
          <a:r>
            <a:rPr lang="de-DE" sz="950" b="1" i="0" baseline="0">
              <a:solidFill>
                <a:schemeClr val="dk1"/>
              </a:solidFill>
              <a:effectLst/>
              <a:latin typeface="+mn-lt"/>
              <a:ea typeface="+mn-ea"/>
              <a:cs typeface="+mn-cs"/>
            </a:rPr>
            <a:t>Beispiele energetischer Größenordnungen:</a:t>
          </a:r>
          <a:endParaRPr lang="de-DE" sz="950">
            <a:effectLst/>
          </a:endParaRPr>
        </a:p>
        <a:p>
          <a:pPr eaLnBrk="1" fontAlgn="auto" latinLnBrk="0" hangingPunct="1"/>
          <a:r>
            <a:rPr lang="de-DE" sz="950" b="0" i="0" baseline="0">
              <a:solidFill>
                <a:schemeClr val="dk1"/>
              </a:solidFill>
              <a:effectLst/>
              <a:latin typeface="+mn-lt"/>
              <a:ea typeface="+mn-ea"/>
              <a:cs typeface="+mn-cs"/>
            </a:rPr>
            <a:t>1 J 	Arbeit des menschlichen Herzens pro Schlag.</a:t>
          </a:r>
          <a:endParaRPr lang="de-DE" sz="950">
            <a:effectLst/>
          </a:endParaRPr>
        </a:p>
        <a:p>
          <a:pPr eaLnBrk="1" fontAlgn="auto" latinLnBrk="0" hangingPunct="1"/>
          <a:r>
            <a:rPr lang="de-DE" sz="950" b="0" i="0" baseline="0">
              <a:solidFill>
                <a:schemeClr val="dk1"/>
              </a:solidFill>
              <a:effectLst/>
              <a:latin typeface="+mn-lt"/>
              <a:ea typeface="+mn-ea"/>
              <a:cs typeface="+mn-cs"/>
            </a:rPr>
            <a:t>4,19 J	Energie, um 1 Liter Wasser um ein Grad zu erwärmen.</a:t>
          </a:r>
          <a:endParaRPr lang="de-DE" sz="950">
            <a:effectLst/>
          </a:endParaRPr>
        </a:p>
        <a:p>
          <a:pPr eaLnBrk="1" fontAlgn="auto" latinLnBrk="0" hangingPunct="1"/>
          <a:r>
            <a:rPr lang="de-DE" sz="950" b="0" i="0" baseline="0">
              <a:solidFill>
                <a:schemeClr val="dk1"/>
              </a:solidFill>
              <a:effectLst/>
              <a:latin typeface="+mn-lt"/>
              <a:ea typeface="+mn-ea"/>
              <a:cs typeface="+mn-cs"/>
            </a:rPr>
            <a:t>6 kJ	Energieverbrauch einer 100-W-Glühlampe in einer Minute.</a:t>
          </a:r>
          <a:endParaRPr lang="de-DE" sz="950">
            <a:effectLst/>
          </a:endParaRPr>
        </a:p>
        <a:p>
          <a:pPr eaLnBrk="1" fontAlgn="auto" latinLnBrk="0" hangingPunct="1"/>
          <a:r>
            <a:rPr lang="de-DE" sz="950" b="0" i="0" baseline="0">
              <a:solidFill>
                <a:schemeClr val="dk1"/>
              </a:solidFill>
              <a:effectLst/>
              <a:latin typeface="+mn-lt"/>
              <a:ea typeface="+mn-ea"/>
              <a:cs typeface="+mn-cs"/>
            </a:rPr>
            <a:t>29,3 MJ	Freiwerdende Energiemenge bei Verbrennung von 1 kg Steinkohle (Steinkohleeinheit).</a:t>
          </a:r>
          <a:endParaRPr lang="de-DE" sz="950">
            <a:effectLst/>
          </a:endParaRPr>
        </a:p>
        <a:p>
          <a:pPr eaLnBrk="1" fontAlgn="auto" latinLnBrk="0" hangingPunct="1"/>
          <a:r>
            <a:rPr lang="de-DE" sz="950" b="0" i="0" baseline="0">
              <a:solidFill>
                <a:schemeClr val="dk1"/>
              </a:solidFill>
              <a:effectLst/>
              <a:latin typeface="+mn-lt"/>
              <a:ea typeface="+mn-ea"/>
              <a:cs typeface="+mn-cs"/>
            </a:rPr>
            <a:t>41,9 MJ	Freiwerdende Energiemenge bei Verbrennung von 1 kg Rohöl (Öleinheit - ÖE).</a:t>
          </a:r>
          <a:endParaRPr lang="de-DE" sz="950">
            <a:effectLst/>
          </a:endParaRPr>
        </a:p>
        <a:p>
          <a:pPr eaLnBrk="1" fontAlgn="auto" latinLnBrk="0" hangingPunct="1"/>
          <a:r>
            <a:rPr lang="de-DE" sz="950" b="0" i="0" baseline="0">
              <a:solidFill>
                <a:schemeClr val="dk1"/>
              </a:solidFill>
              <a:effectLst/>
              <a:latin typeface="+mn-lt"/>
              <a:ea typeface="+mn-ea"/>
              <a:cs typeface="+mn-cs"/>
            </a:rPr>
            <a:t>11 GJ	Bedarf an elektrischer Energie eines Zwei-Personen-Privathaushalts in einem Jahr (rund 3,1 MWh).</a:t>
          </a:r>
          <a:endParaRPr lang="de-DE" sz="9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a:ln>
              <a:noFill/>
            </a:ln>
            <a:solidFill>
              <a:sysClr val="windowText" lastClr="000000"/>
            </a:solidFill>
            <a:effectLst/>
            <a:uLnTx/>
            <a:uFillTx/>
            <a:latin typeface="+mn-lt"/>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6804</xdr:colOff>
      <xdr:row>1</xdr:row>
      <xdr:rowOff>13603</xdr:rowOff>
    </xdr:from>
    <xdr:to>
      <xdr:col>0</xdr:col>
      <xdr:colOff>6126804</xdr:colOff>
      <xdr:row>62</xdr:row>
      <xdr:rowOff>81640</xdr:rowOff>
    </xdr:to>
    <xdr:sp macro="" textlink="">
      <xdr:nvSpPr>
        <xdr:cNvPr id="2" name="Textfeld 1">
          <a:extLst>
            <a:ext uri="{FF2B5EF4-FFF2-40B4-BE49-F238E27FC236}">
              <a16:creationId xmlns:a16="http://schemas.microsoft.com/office/drawing/2014/main" id="{00000000-0008-0000-0C00-000004000000}"/>
            </a:ext>
          </a:extLst>
        </xdr:cNvPr>
        <xdr:cNvSpPr txBox="1"/>
      </xdr:nvSpPr>
      <xdr:spPr>
        <a:xfrm>
          <a:off x="6804" y="451753"/>
          <a:ext cx="6120000" cy="9364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1000" b="1">
              <a:effectLst/>
              <a:latin typeface="+mn-lt"/>
              <a:ea typeface="Times New Roman"/>
            </a:rPr>
            <a:t>1 Allgemeine Angaben zur Statistik </a:t>
          </a:r>
          <a:endParaRPr lang="de-DE" sz="1000">
            <a:effectLst/>
            <a:latin typeface="+mn-lt"/>
            <a:ea typeface="Times New Roman"/>
          </a:endParaRPr>
        </a:p>
        <a:p>
          <a:pPr marL="108000">
            <a:lnSpc>
              <a:spcPts val="1100"/>
            </a:lnSpc>
            <a:spcAft>
              <a:spcPts val="0"/>
            </a:spcAft>
          </a:pPr>
          <a:r>
            <a:rPr lang="de-DE" sz="950" b="1" i="0">
              <a:effectLst/>
              <a:latin typeface="+mn-lt"/>
              <a:ea typeface="Times New Roman"/>
            </a:rPr>
            <a:t>Bezeichnung der Statistik: </a:t>
          </a:r>
          <a:r>
            <a:rPr lang="de-DE" sz="950" i="0">
              <a:effectLst/>
              <a:latin typeface="+mn-lt"/>
              <a:ea typeface="Times New Roman"/>
            </a:rPr>
            <a:t>Jahreserhebung über die Energieverwendung der Betriebe des Verarbeitenden Gewerbes sowie im Bergbau und in der Gewinnung von Steinen und Erden  (EVAS-Nr. 43531).</a:t>
          </a:r>
        </a:p>
        <a:p>
          <a:pPr marL="108000">
            <a:lnSpc>
              <a:spcPts val="1100"/>
            </a:lnSpc>
            <a:spcAft>
              <a:spcPts val="0"/>
            </a:spcAft>
          </a:pPr>
          <a:r>
            <a:rPr lang="de-DE" sz="950" b="1" i="0">
              <a:effectLst/>
              <a:latin typeface="+mn-lt"/>
              <a:ea typeface="Times New Roman"/>
            </a:rPr>
            <a:t>Berichtszeitraum:</a:t>
          </a:r>
          <a:r>
            <a:rPr lang="de-DE" sz="950" i="0">
              <a:effectLst/>
              <a:latin typeface="+mn-lt"/>
              <a:ea typeface="Times New Roman"/>
            </a:rPr>
            <a:t> Zurückliegendes Kalenderjahr.</a:t>
          </a:r>
        </a:p>
        <a:p>
          <a:pPr marL="108000">
            <a:lnSpc>
              <a:spcPts val="1100"/>
            </a:lnSpc>
            <a:spcAft>
              <a:spcPts val="0"/>
            </a:spcAft>
          </a:pPr>
          <a:r>
            <a:rPr lang="de-DE" sz="950" b="1" i="0">
              <a:effectLst/>
              <a:latin typeface="+mn-lt"/>
              <a:ea typeface="Times New Roman"/>
            </a:rPr>
            <a:t>Periodizität:</a:t>
          </a:r>
          <a:r>
            <a:rPr lang="de-DE" sz="950" i="0">
              <a:effectLst/>
              <a:latin typeface="+mn-lt"/>
              <a:ea typeface="Times New Roman"/>
            </a:rPr>
            <a:t> Jährlich.</a:t>
          </a:r>
        </a:p>
        <a:p>
          <a:pPr marL="108000">
            <a:lnSpc>
              <a:spcPts val="1100"/>
            </a:lnSpc>
            <a:spcAft>
              <a:spcPts val="0"/>
            </a:spcAft>
          </a:pPr>
          <a:r>
            <a:rPr lang="de-DE" sz="950" b="1" i="0">
              <a:effectLst/>
              <a:latin typeface="+mn-lt"/>
              <a:ea typeface="Times New Roman"/>
            </a:rPr>
            <a:t>Erhebungsgegenstand:</a:t>
          </a:r>
          <a:r>
            <a:rPr lang="de-DE" sz="950" i="0">
              <a:effectLst/>
              <a:latin typeface="+mn-lt"/>
              <a:ea typeface="Times New Roman"/>
            </a:rPr>
            <a:t> Betriebe.</a:t>
          </a:r>
        </a:p>
        <a:p>
          <a:pPr marL="108000">
            <a:lnSpc>
              <a:spcPts val="1100"/>
            </a:lnSpc>
            <a:spcAft>
              <a:spcPts val="0"/>
            </a:spcAft>
          </a:pPr>
          <a:r>
            <a:rPr lang="de-DE" sz="950" b="1" i="0">
              <a:effectLst/>
              <a:latin typeface="+mn-lt"/>
              <a:ea typeface="Times New Roman"/>
            </a:rPr>
            <a:t>Räumliche Abdeckung: </a:t>
          </a:r>
          <a:r>
            <a:rPr lang="de-DE" sz="950" i="0">
              <a:effectLst/>
              <a:latin typeface="+mn-lt"/>
              <a:ea typeface="Times New Roman"/>
            </a:rPr>
            <a:t>Deutschland, Länder.</a:t>
          </a:r>
        </a:p>
        <a:p>
          <a:pPr marL="108000">
            <a:lnSpc>
              <a:spcPts val="1100"/>
            </a:lnSpc>
            <a:spcAft>
              <a:spcPts val="0"/>
            </a:spcAft>
          </a:pPr>
          <a:r>
            <a:rPr lang="de-DE" sz="950" b="1" i="0">
              <a:effectLst/>
              <a:latin typeface="+mn-lt"/>
              <a:ea typeface="Times New Roman"/>
            </a:rPr>
            <a:t>Grundgesamtheit:</a:t>
          </a:r>
          <a:r>
            <a:rPr lang="de-DE" sz="950" i="0">
              <a:effectLst/>
              <a:latin typeface="+mn-lt"/>
              <a:ea typeface="Times New Roman"/>
            </a:rPr>
            <a:t> Erfasst werden produzierende Betriebe von Unternehmen des Bergbaus und der Gewinnung von Steinen und Erden und des Verarbeitenden Gewerbes mit mindestens 20 tätigen Personen sowie produzierende Betriebe anderer Unternehmen mit mindestens 20 tätigen Personen überwiegend mit diesem wirtschaftlichen Schwerpunkt. Für ausgewählte kleinbetrieblich strukturierte Branchen gilt eine herabgesetzte Erfassungsgrenze von 10 tätigen Personen (vgl. Methodik). Nicht einbezogen werden im Ausland gelegene Einheiten.</a:t>
          </a:r>
        </a:p>
        <a:p>
          <a:pPr marL="108000">
            <a:lnSpc>
              <a:spcPts val="1100"/>
            </a:lnSpc>
            <a:spcAft>
              <a:spcPts val="0"/>
            </a:spcAft>
          </a:pPr>
          <a:r>
            <a:rPr lang="de-DE" sz="950" b="1" i="0">
              <a:effectLst/>
              <a:latin typeface="+mn-lt"/>
              <a:ea typeface="Times New Roman"/>
            </a:rPr>
            <a:t>Rechtsgrundlage:</a:t>
          </a:r>
          <a:r>
            <a:rPr lang="de-DE" sz="950" i="0">
              <a:effectLst/>
              <a:latin typeface="+mn-lt"/>
              <a:ea typeface="Times New Roman"/>
            </a:rPr>
            <a:t> Gesetz über die Energiestatistik (EnStatG)</a:t>
          </a:r>
          <a:r>
            <a:rPr lang="de-DE" sz="950" i="0" baseline="0">
              <a:effectLst/>
              <a:latin typeface="+mn-lt"/>
              <a:ea typeface="Times New Roman"/>
            </a:rPr>
            <a:t> in Verbindung mit dem</a:t>
          </a:r>
          <a:r>
            <a:rPr lang="de-DE" sz="950" i="0">
              <a:effectLst/>
              <a:latin typeface="+mn-lt"/>
              <a:ea typeface="Times New Roman"/>
            </a:rPr>
            <a:t> Bundesstatistikgesetz (BStatG).</a:t>
          </a:r>
        </a:p>
        <a:p>
          <a:pPr marL="108000">
            <a:lnSpc>
              <a:spcPts val="1100"/>
            </a:lnSpc>
            <a:spcAft>
              <a:spcPts val="0"/>
            </a:spcAft>
          </a:pPr>
          <a:r>
            <a:rPr lang="de-DE" sz="950" b="1" i="0">
              <a:effectLst/>
              <a:latin typeface="+mn-lt"/>
              <a:ea typeface="Times New Roman"/>
            </a:rPr>
            <a:t>Geheimhaltung:</a:t>
          </a:r>
          <a:r>
            <a:rPr lang="de-DE" sz="950" i="0">
              <a:effectLst/>
              <a:latin typeface="+mn-lt"/>
              <a:ea typeface="Times New Roman"/>
            </a:rPr>
            <a:t> Die erhobenen Einzelangaben werden nach </a:t>
          </a:r>
          <a:r>
            <a:rPr lang="de-DE" sz="950" i="0">
              <a:solidFill>
                <a:schemeClr val="dk1"/>
              </a:solidFill>
              <a:effectLst/>
              <a:latin typeface="+mn-lt"/>
              <a:ea typeface="+mn-ea"/>
              <a:cs typeface="+mn-cs"/>
            </a:rPr>
            <a:t>§ </a:t>
          </a:r>
          <a:r>
            <a:rPr lang="de-DE" sz="950" i="0">
              <a:effectLst/>
              <a:latin typeface="+mn-lt"/>
              <a:ea typeface="Times New Roman"/>
            </a:rPr>
            <a:t>16 BStatG geheim gehalten.</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2 Inhalte und Nutzerbedarf</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Erhebungsinhalte:</a:t>
          </a:r>
          <a:r>
            <a:rPr lang="de-DE" sz="950" i="0">
              <a:effectLst/>
              <a:latin typeface="+mn-lt"/>
              <a:ea typeface="Times New Roman"/>
            </a:rPr>
            <a:t> Energieverwendung nach Energieträgern, Stromerzeugung, -bezug, -abgabe und -verbrauch der Industriebetriebe.</a:t>
          </a:r>
        </a:p>
        <a:p>
          <a:pPr marL="108000">
            <a:lnSpc>
              <a:spcPts val="1100"/>
            </a:lnSpc>
            <a:spcAft>
              <a:spcPts val="0"/>
            </a:spcAft>
          </a:pPr>
          <a:r>
            <a:rPr lang="de-DE" sz="950" b="1" i="0">
              <a:effectLst/>
              <a:latin typeface="+mn-lt"/>
              <a:ea typeface="Times New Roman"/>
            </a:rPr>
            <a:t>Zweck der Statistik:</a:t>
          </a:r>
          <a:r>
            <a:rPr lang="de-DE" sz="950" i="0">
              <a:effectLst/>
              <a:latin typeface="+mn-lt"/>
              <a:ea typeface="Times New Roman"/>
            </a:rPr>
            <a:t> Beitrag zur Gestaltung der energiepolitischen Rahmenbedingungen bei der Energieversorgung und dient der Erfüllung europa- und völkerrechtlicher Berichtspflichten der Bundesrepublik Deutschland. Hauptnutzer/innen der Erhebung sind die für die Energiewirtschaft zuständigen obersten Bundes- und Landesbehörden, Wirtschaftsverbände, Wissenschaft, die Arbeitsgemeinschaft Energiebilanzen und der Länderarbeitskreis Energiebilanzen.  </a:t>
          </a:r>
        </a:p>
        <a:p>
          <a:pPr>
            <a:lnSpc>
              <a:spcPts val="1100"/>
            </a:lnSpc>
            <a:spcAft>
              <a:spcPts val="0"/>
            </a:spcAft>
          </a:pPr>
          <a:r>
            <a:rPr lang="de-DE" sz="950" i="0">
              <a:effectLst/>
              <a:latin typeface="+mn-lt"/>
              <a:ea typeface="Times New Roman"/>
            </a:rPr>
            <a:t> </a:t>
          </a:r>
        </a:p>
        <a:p>
          <a:pPr>
            <a:lnSpc>
              <a:spcPts val="1100"/>
            </a:lnSpc>
            <a:spcAft>
              <a:spcPts val="0"/>
            </a:spcAft>
          </a:pPr>
          <a:r>
            <a:rPr lang="de-DE" sz="1000" b="1" i="0">
              <a:effectLst/>
              <a:latin typeface="+mn-lt"/>
              <a:ea typeface="Times New Roman"/>
            </a:rPr>
            <a:t>3 Methodik</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Art der Datengewinnung</a:t>
          </a:r>
          <a:r>
            <a:rPr lang="de-DE" sz="950" i="0">
              <a:effectLst/>
              <a:latin typeface="+mn-lt"/>
              <a:ea typeface="Times New Roman"/>
            </a:rPr>
            <a:t>: Primärerhebung mit Auskunftspflicht.</a:t>
          </a:r>
        </a:p>
        <a:p>
          <a:pPr marL="108000">
            <a:lnSpc>
              <a:spcPts val="1100"/>
            </a:lnSpc>
            <a:spcAft>
              <a:spcPts val="0"/>
            </a:spcAft>
          </a:pPr>
          <a:r>
            <a:rPr lang="de-DE" sz="950" b="1" i="0">
              <a:effectLst/>
              <a:latin typeface="+mn-lt"/>
              <a:ea typeface="Times New Roman"/>
            </a:rPr>
            <a:t>Erhebungsinstrumente und Berichtsweg:</a:t>
          </a:r>
          <a:r>
            <a:rPr lang="de-DE" sz="950" i="0">
              <a:effectLst/>
              <a:latin typeface="+mn-lt"/>
              <a:ea typeface="Times New Roman"/>
            </a:rPr>
            <a:t> Die Auskunftserteilung erfolgt online nach </a:t>
          </a:r>
          <a:r>
            <a:rPr lang="de-DE" sz="950" i="0">
              <a:solidFill>
                <a:schemeClr val="dk1"/>
              </a:solidFill>
              <a:effectLst/>
              <a:latin typeface="+mn-lt"/>
              <a:ea typeface="+mn-ea"/>
              <a:cs typeface="+mn-cs"/>
            </a:rPr>
            <a:t>§ </a:t>
          </a:r>
          <a:r>
            <a:rPr lang="de-DE" sz="950" i="0">
              <a:effectLst/>
              <a:latin typeface="+mn-lt"/>
              <a:ea typeface="Times New Roman"/>
            </a:rPr>
            <a:t>11a BStatG mittels standardisier­ten Erhebungsmedien (IDEV - Interne Datenerhebung im Verbund). In begründeten Ausnahmefällen kann die Auskunft auch auf Papier erfolgen. Die Erhebung erfolgt dezentral über die Statistischen Ämter der Länder:</a:t>
          </a:r>
        </a:p>
        <a:p>
          <a:pPr marL="108000">
            <a:lnSpc>
              <a:spcPts val="1100"/>
            </a:lnSpc>
            <a:spcAft>
              <a:spcPts val="0"/>
            </a:spcAft>
          </a:pPr>
          <a:r>
            <a:rPr lang="de-DE" sz="950" i="0">
              <a:effectLst/>
              <a:latin typeface="+mn-lt"/>
              <a:ea typeface="Times New Roman"/>
            </a:rPr>
            <a:t>Auskunftspflichtige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a:t>
          </a:r>
          <a:r>
            <a:rPr lang="de-DE" sz="950" i="0">
              <a:effectLst/>
              <a:latin typeface="+mn-lt"/>
              <a:ea typeface="Times New Roman"/>
            </a:rPr>
            <a:t>Statistische Ämter der Länder </a:t>
          </a:r>
          <a:r>
            <a:rPr lang="de-DE" sz="950" b="0" i="0" baseline="0">
              <a:solidFill>
                <a:schemeClr val="dk1"/>
              </a:solidFill>
              <a:effectLst/>
              <a:latin typeface="+mn-lt"/>
              <a:ea typeface="+mn-ea"/>
              <a:cs typeface="+mn-cs"/>
            </a:rPr>
            <a:t>→</a:t>
          </a:r>
          <a:r>
            <a:rPr lang="de-DE" sz="950" i="0">
              <a:effectLst/>
              <a:latin typeface="+mn-lt"/>
              <a:ea typeface="Times New Roman"/>
            </a:rPr>
            <a:t> Statistisches Bundesamt.</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4 Genauigkeit und Zuverlässigkeit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Genauigkeit:</a:t>
          </a:r>
          <a:r>
            <a:rPr lang="de-DE" sz="950" i="0">
              <a:effectLst/>
              <a:latin typeface="+mn-lt"/>
              <a:ea typeface="Times New Roman"/>
            </a:rPr>
            <a:t> Die Genauigkeit der Ergebnisse kann aufgrund des Charakters einer Totalerhebung mit Abschneidegrenze als zuverlässig und präzise eingestuft werden, sofern die Antwortausfälle gering gehalten werden können.</a:t>
          </a:r>
        </a:p>
        <a:p>
          <a:pPr marL="108000">
            <a:lnSpc>
              <a:spcPts val="1100"/>
            </a:lnSpc>
            <a:spcAft>
              <a:spcPts val="0"/>
            </a:spcAft>
          </a:pPr>
          <a:r>
            <a:rPr lang="de-DE" sz="950" b="1" i="0">
              <a:effectLst/>
              <a:latin typeface="+mn-lt"/>
              <a:ea typeface="Times New Roman"/>
            </a:rPr>
            <a:t>Revisionen:</a:t>
          </a:r>
          <a:r>
            <a:rPr lang="de-DE" sz="950" i="0">
              <a:effectLst/>
              <a:latin typeface="+mn-lt"/>
              <a:ea typeface="Times New Roman"/>
            </a:rPr>
            <a:t> Die Ergebnisse der Jahreserhebung über die Energieverwendung im Bereich Verarbeitendes Gewerbe, Bergbau und Gewinnung von Steinen und Erden werden jährlich zeitnah veröffentlicht. Fehlende Angaben werden durch Schätzungen ergänzt. </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5 Aktualität und Pünktlichkeit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Aktualität und Pünktlichkeit:</a:t>
          </a:r>
          <a:r>
            <a:rPr lang="de-DE" sz="950" i="0">
              <a:effectLst/>
              <a:latin typeface="+mn-lt"/>
              <a:ea typeface="Times New Roman"/>
            </a:rPr>
            <a:t> Die Bundesergebnisse werden circa 12 Monate nach Abschluss des Berichtsjahres ver­öffentlicht. Die Veröffentlichung der Länderergebnisse erfolgt durch die Statistischen Ämter der Länder im Anschluss.</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6 Vergleichbarkeit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Räumlich:</a:t>
          </a:r>
          <a:r>
            <a:rPr lang="de-DE" sz="950" i="0">
              <a:effectLst/>
              <a:latin typeface="+mn-lt"/>
              <a:ea typeface="Times New Roman"/>
            </a:rPr>
            <a:t> Die Ergebnisse sind zwischen den Ländern vergleichbar.</a:t>
          </a:r>
        </a:p>
        <a:p>
          <a:pPr marL="108000">
            <a:lnSpc>
              <a:spcPts val="1100"/>
            </a:lnSpc>
            <a:spcAft>
              <a:spcPts val="0"/>
            </a:spcAft>
          </a:pPr>
          <a:r>
            <a:rPr lang="de-DE" sz="950" b="1" i="0">
              <a:effectLst/>
              <a:latin typeface="+mn-lt"/>
              <a:ea typeface="Times New Roman"/>
            </a:rPr>
            <a:t>Zeitlich: </a:t>
          </a:r>
          <a:r>
            <a:rPr lang="de-DE" sz="950" i="0">
              <a:effectLst/>
              <a:latin typeface="+mn-lt"/>
              <a:ea typeface="Times New Roman"/>
            </a:rPr>
            <a:t>Die zeitliche Vergleichbarkeit der Jahreserhebung über die Energieverwendung im Verarbeitenden Gewerbe, Bergbau und Gewinnung von Steinen und Erden ist ab 2008 vollständig gegeben. </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7 Kohärenz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Statistikübergreifende Kohärenz: </a:t>
          </a:r>
          <a:r>
            <a:rPr lang="de-DE" sz="950" i="0">
              <a:effectLst/>
              <a:latin typeface="+mn-lt"/>
              <a:ea typeface="Times New Roman"/>
            </a:rPr>
            <a:t>Entfällt.</a:t>
          </a:r>
        </a:p>
        <a:p>
          <a:pPr marL="108000">
            <a:lnSpc>
              <a:spcPts val="1100"/>
            </a:lnSpc>
            <a:spcAft>
              <a:spcPts val="0"/>
            </a:spcAft>
          </a:pPr>
          <a:r>
            <a:rPr lang="de-DE" sz="950" b="1" i="0">
              <a:effectLst/>
              <a:latin typeface="+mn-lt"/>
              <a:ea typeface="Times New Roman"/>
            </a:rPr>
            <a:t>Statistikinterne Kohärenz: </a:t>
          </a:r>
          <a:r>
            <a:rPr lang="de-DE" sz="950" i="0">
              <a:effectLst/>
              <a:latin typeface="+mn-lt"/>
              <a:ea typeface="Times New Roman"/>
            </a:rPr>
            <a:t>Die Ergebnisse dieser Erhebung sind statistikintern kohärent.</a:t>
          </a:r>
        </a:p>
        <a:p>
          <a:pPr marL="108000">
            <a:lnSpc>
              <a:spcPts val="1100"/>
            </a:lnSpc>
            <a:spcAft>
              <a:spcPts val="0"/>
            </a:spcAft>
          </a:pPr>
          <a:r>
            <a:rPr lang="de-DE" sz="950" b="1" i="0">
              <a:effectLst/>
              <a:latin typeface="+mn-lt"/>
              <a:ea typeface="Times New Roman"/>
            </a:rPr>
            <a:t>Input für andere Statistiken: </a:t>
          </a:r>
          <a:r>
            <a:rPr lang="de-DE" sz="950" i="0">
              <a:effectLst/>
              <a:latin typeface="+mn-lt"/>
              <a:ea typeface="Times New Roman"/>
            </a:rPr>
            <a:t>Entfällt.</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8 Verbreitung und Kommunikation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Publikation:  </a:t>
          </a:r>
          <a:r>
            <a:rPr lang="de-DE" sz="950" i="0">
              <a:effectLst/>
              <a:latin typeface="+mn-lt"/>
              <a:ea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a:lnSpc>
              <a:spcPts val="1100"/>
            </a:lnSpc>
            <a:spcAft>
              <a:spcPts val="0"/>
            </a:spcAft>
          </a:pPr>
          <a:r>
            <a:rPr lang="de-DE" sz="950">
              <a:effectLst/>
              <a:latin typeface="+mn-lt"/>
              <a:ea typeface="Times New Roman"/>
            </a:rPr>
            <a:t> </a:t>
          </a:r>
        </a:p>
        <a:p>
          <a:pPr>
            <a:lnSpc>
              <a:spcPts val="1100"/>
            </a:lnSpc>
            <a:spcAft>
              <a:spcPts val="0"/>
            </a:spcAft>
          </a:pPr>
          <a:r>
            <a:rPr lang="de-DE" sz="950">
              <a:effectLst/>
              <a:latin typeface="+mn-lt"/>
              <a:ea typeface="Times New Roman"/>
            </a:rPr>
            <a:t>Quelle: </a:t>
          </a:r>
        </a:p>
        <a:p>
          <a:pPr>
            <a:lnSpc>
              <a:spcPts val="1100"/>
            </a:lnSpc>
            <a:spcAft>
              <a:spcPts val="0"/>
            </a:spcAft>
          </a:pPr>
          <a:r>
            <a:rPr lang="de-DE" sz="950">
              <a:effectLst/>
              <a:latin typeface="+mn-lt"/>
              <a:ea typeface="Times New Roman"/>
            </a:rPr>
            <a:t>Statistisches Bundesamt; ergänzt um berichtsbezogene Hinweise des Statistischen Amtes Mecklenburg-Vorpommern</a:t>
          </a:r>
        </a:p>
        <a:p>
          <a:endParaRPr lang="de-DE" sz="950">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laiv-mv.de/Statistik/Zahlen-und-Fakten/Gesamtwirtschaft-&amp;-Umwelt/Energie/" TargetMode="External"/><Relationship Id="rId2" Type="http://schemas.openxmlformats.org/officeDocument/2006/relationships/hyperlink" Target="mailto:energie@statistik-mv.de" TargetMode="External"/><Relationship Id="rId1" Type="http://schemas.openxmlformats.org/officeDocument/2006/relationships/hyperlink" Target="https://www-genesis.destatis.de/genesis/online?operation=themes&amp;code=4"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81" t="s">
        <v>0</v>
      </c>
      <c r="B1" s="181"/>
      <c r="C1" s="137"/>
      <c r="D1" s="137"/>
    </row>
    <row r="2" spans="1:4" ht="35.1" customHeight="1" thickTop="1" x14ac:dyDescent="0.2">
      <c r="A2" s="138" t="s">
        <v>1</v>
      </c>
      <c r="B2" s="138"/>
      <c r="C2" s="139" t="s">
        <v>2</v>
      </c>
      <c r="D2" s="139"/>
    </row>
    <row r="3" spans="1:4" ht="25.15" customHeight="1" x14ac:dyDescent="0.2">
      <c r="A3" s="140"/>
      <c r="B3" s="140"/>
      <c r="C3" s="140"/>
      <c r="D3" s="140"/>
    </row>
    <row r="4" spans="1:4" ht="25.15" customHeight="1" x14ac:dyDescent="0.2">
      <c r="A4" s="141" t="s">
        <v>3</v>
      </c>
      <c r="B4" s="141"/>
      <c r="C4" s="141"/>
      <c r="D4" s="142"/>
    </row>
    <row r="5" spans="1:4" ht="25.15" customHeight="1" x14ac:dyDescent="0.2">
      <c r="A5" s="141" t="s">
        <v>4</v>
      </c>
      <c r="B5" s="141"/>
      <c r="C5" s="141"/>
      <c r="D5" s="142"/>
    </row>
    <row r="6" spans="1:4" ht="40.15" customHeight="1" x14ac:dyDescent="0.45">
      <c r="A6" s="143" t="s">
        <v>5</v>
      </c>
      <c r="B6" s="144"/>
      <c r="C6" s="144"/>
      <c r="D6" s="144"/>
    </row>
    <row r="7" spans="1:4" ht="25.15" customHeight="1" x14ac:dyDescent="0.4">
      <c r="A7" s="145"/>
      <c r="B7" s="145"/>
      <c r="C7" s="145"/>
      <c r="D7" s="145"/>
    </row>
    <row r="8" spans="1:4" ht="25.15" customHeight="1" x14ac:dyDescent="0.4">
      <c r="A8" s="145"/>
      <c r="B8" s="145"/>
      <c r="C8" s="145"/>
      <c r="D8" s="145"/>
    </row>
    <row r="9" spans="1:4" ht="25.15" customHeight="1" x14ac:dyDescent="0.4">
      <c r="A9" s="145"/>
      <c r="B9" s="145"/>
      <c r="C9" s="145"/>
      <c r="D9" s="145"/>
    </row>
    <row r="10" spans="1:4" ht="25.15" customHeight="1" x14ac:dyDescent="0.2">
      <c r="A10" s="134"/>
      <c r="B10" s="134"/>
      <c r="C10" s="134"/>
      <c r="D10" s="134"/>
    </row>
    <row r="11" spans="1:4" ht="25.15" customHeight="1" x14ac:dyDescent="0.2">
      <c r="A11" s="134"/>
      <c r="B11" s="134"/>
      <c r="C11" s="134"/>
      <c r="D11" s="134"/>
    </row>
    <row r="12" spans="1:4" ht="25.15" customHeight="1" x14ac:dyDescent="0.2">
      <c r="A12" s="134"/>
      <c r="B12" s="134"/>
      <c r="C12" s="134"/>
      <c r="D12" s="134"/>
    </row>
    <row r="13" spans="1:4" ht="12" customHeight="1" x14ac:dyDescent="0.2">
      <c r="A13" s="2"/>
      <c r="B13" s="135" t="s">
        <v>6</v>
      </c>
      <c r="C13" s="135"/>
      <c r="D13" s="3" t="s">
        <v>7</v>
      </c>
    </row>
    <row r="14" spans="1:4" ht="12" customHeight="1" x14ac:dyDescent="0.2">
      <c r="A14" s="2"/>
      <c r="B14" s="135"/>
      <c r="C14" s="135"/>
      <c r="D14" s="3"/>
    </row>
    <row r="15" spans="1:4" ht="12" customHeight="1" x14ac:dyDescent="0.2">
      <c r="A15" s="2"/>
      <c r="B15" s="135" t="s">
        <v>8</v>
      </c>
      <c r="C15" s="135"/>
      <c r="D15" s="3" t="s">
        <v>219</v>
      </c>
    </row>
    <row r="16" spans="1:4" ht="12" customHeight="1" x14ac:dyDescent="0.2">
      <c r="A16" s="2"/>
      <c r="B16" s="135"/>
      <c r="C16" s="135"/>
      <c r="D16" s="4"/>
    </row>
    <row r="17" spans="1:4" ht="12" customHeight="1" x14ac:dyDescent="0.2">
      <c r="A17" s="5"/>
      <c r="B17" s="136"/>
      <c r="C17" s="136"/>
      <c r="D17" s="6"/>
    </row>
    <row r="18" spans="1:4" ht="12" customHeight="1" x14ac:dyDescent="0.2">
      <c r="A18" s="130"/>
      <c r="B18" s="130"/>
      <c r="C18" s="130"/>
      <c r="D18" s="130"/>
    </row>
    <row r="19" spans="1:4" ht="12" customHeight="1" x14ac:dyDescent="0.2">
      <c r="A19" s="127" t="s">
        <v>9</v>
      </c>
      <c r="B19" s="127"/>
      <c r="C19" s="127"/>
      <c r="D19" s="127"/>
    </row>
    <row r="20" spans="1:4" ht="12" customHeight="1" x14ac:dyDescent="0.2">
      <c r="A20" s="127" t="s">
        <v>10</v>
      </c>
      <c r="B20" s="127"/>
      <c r="C20" s="127"/>
      <c r="D20" s="127"/>
    </row>
    <row r="21" spans="1:4" ht="12" customHeight="1" x14ac:dyDescent="0.2">
      <c r="A21" s="127"/>
      <c r="B21" s="127"/>
      <c r="C21" s="127"/>
      <c r="D21" s="127"/>
    </row>
    <row r="22" spans="1:4" ht="12" customHeight="1" x14ac:dyDescent="0.2">
      <c r="A22" s="133" t="s">
        <v>11</v>
      </c>
      <c r="B22" s="133"/>
      <c r="C22" s="133"/>
      <c r="D22" s="133"/>
    </row>
    <row r="23" spans="1:4" ht="12" customHeight="1" x14ac:dyDescent="0.2">
      <c r="A23" s="127"/>
      <c r="B23" s="127"/>
      <c r="C23" s="127"/>
      <c r="D23" s="127"/>
    </row>
    <row r="24" spans="1:4" ht="12" customHeight="1" x14ac:dyDescent="0.2">
      <c r="A24" s="128" t="s">
        <v>12</v>
      </c>
      <c r="B24" s="128"/>
      <c r="C24" s="128"/>
      <c r="D24" s="128"/>
    </row>
    <row r="25" spans="1:4" ht="12" customHeight="1" x14ac:dyDescent="0.2">
      <c r="A25" s="128" t="s">
        <v>13</v>
      </c>
      <c r="B25" s="128"/>
      <c r="C25" s="128"/>
      <c r="D25" s="128"/>
    </row>
    <row r="26" spans="1:4" ht="12" customHeight="1" x14ac:dyDescent="0.2">
      <c r="A26" s="129"/>
      <c r="B26" s="129"/>
      <c r="C26" s="129"/>
      <c r="D26" s="129"/>
    </row>
    <row r="27" spans="1:4" ht="12" customHeight="1" x14ac:dyDescent="0.2">
      <c r="A27" s="130"/>
      <c r="B27" s="130"/>
      <c r="C27" s="130"/>
      <c r="D27" s="130"/>
    </row>
    <row r="28" spans="1:4" ht="12" customHeight="1" x14ac:dyDescent="0.2">
      <c r="A28" s="131" t="s">
        <v>14</v>
      </c>
      <c r="B28" s="131"/>
      <c r="C28" s="131"/>
      <c r="D28" s="131"/>
    </row>
    <row r="29" spans="1:4" ht="12" customHeight="1" x14ac:dyDescent="0.2">
      <c r="A29" s="132"/>
      <c r="B29" s="132"/>
      <c r="C29" s="132"/>
      <c r="D29" s="132"/>
    </row>
    <row r="30" spans="1:4" ht="12" customHeight="1" x14ac:dyDescent="0.2">
      <c r="A30" s="7" t="s">
        <v>15</v>
      </c>
      <c r="B30" s="125" t="s">
        <v>16</v>
      </c>
      <c r="C30" s="125"/>
      <c r="D30" s="125"/>
    </row>
    <row r="31" spans="1:4" ht="12" customHeight="1" x14ac:dyDescent="0.2">
      <c r="A31" s="8">
        <v>0</v>
      </c>
      <c r="B31" s="125" t="s">
        <v>17</v>
      </c>
      <c r="C31" s="125"/>
      <c r="D31" s="125"/>
    </row>
    <row r="32" spans="1:4" ht="12" customHeight="1" x14ac:dyDescent="0.2">
      <c r="A32" s="7" t="s">
        <v>18</v>
      </c>
      <c r="B32" s="125" t="s">
        <v>19</v>
      </c>
      <c r="C32" s="125"/>
      <c r="D32" s="125"/>
    </row>
    <row r="33" spans="1:4" ht="12" customHeight="1" x14ac:dyDescent="0.2">
      <c r="A33" s="7" t="s">
        <v>20</v>
      </c>
      <c r="B33" s="125" t="s">
        <v>21</v>
      </c>
      <c r="C33" s="125"/>
      <c r="D33" s="125"/>
    </row>
    <row r="34" spans="1:4" ht="12" customHeight="1" x14ac:dyDescent="0.2">
      <c r="A34" s="7" t="s">
        <v>22</v>
      </c>
      <c r="B34" s="125" t="s">
        <v>23</v>
      </c>
      <c r="C34" s="125"/>
      <c r="D34" s="125"/>
    </row>
    <row r="35" spans="1:4" ht="12" customHeight="1" x14ac:dyDescent="0.2">
      <c r="A35" s="7" t="s">
        <v>24</v>
      </c>
      <c r="B35" s="125" t="s">
        <v>25</v>
      </c>
      <c r="C35" s="125"/>
      <c r="D35" s="125"/>
    </row>
    <row r="36" spans="1:4" ht="12" customHeight="1" x14ac:dyDescent="0.2">
      <c r="A36" s="7" t="s">
        <v>26</v>
      </c>
      <c r="B36" s="125" t="s">
        <v>27</v>
      </c>
      <c r="C36" s="125"/>
      <c r="D36" s="125"/>
    </row>
    <row r="37" spans="1:4" ht="12" customHeight="1" x14ac:dyDescent="0.2">
      <c r="A37" s="7" t="s">
        <v>28</v>
      </c>
      <c r="B37" s="125" t="s">
        <v>29</v>
      </c>
      <c r="C37" s="125"/>
      <c r="D37" s="125"/>
    </row>
    <row r="38" spans="1:4" ht="12" customHeight="1" x14ac:dyDescent="0.2">
      <c r="A38" s="7"/>
      <c r="B38" s="125"/>
      <c r="C38" s="125"/>
      <c r="D38" s="125"/>
    </row>
    <row r="39" spans="1:4" ht="12" customHeight="1" x14ac:dyDescent="0.2">
      <c r="A39" s="7"/>
      <c r="B39" s="125"/>
      <c r="C39" s="125"/>
      <c r="D39" s="125"/>
    </row>
    <row r="40" spans="1:4" ht="12" customHeight="1" x14ac:dyDescent="0.2">
      <c r="A40" s="7"/>
      <c r="B40" s="7"/>
      <c r="C40" s="7"/>
      <c r="D40" s="7"/>
    </row>
    <row r="41" spans="1:4" ht="12" customHeight="1" x14ac:dyDescent="0.2">
      <c r="A41" s="7"/>
      <c r="B41" s="7"/>
      <c r="C41" s="7"/>
      <c r="D41" s="7"/>
    </row>
    <row r="42" spans="1:4" ht="12" customHeight="1" x14ac:dyDescent="0.2">
      <c r="A42" s="9"/>
      <c r="B42" s="124"/>
      <c r="C42" s="124"/>
      <c r="D42" s="124"/>
    </row>
    <row r="43" spans="1:4" ht="12" customHeight="1" x14ac:dyDescent="0.2">
      <c r="A43" s="9"/>
      <c r="B43" s="124"/>
      <c r="C43" s="124"/>
      <c r="D43" s="124"/>
    </row>
    <row r="44" spans="1:4" x14ac:dyDescent="0.2">
      <c r="A44" s="125" t="s">
        <v>30</v>
      </c>
      <c r="B44" s="125"/>
      <c r="C44" s="125"/>
      <c r="D44" s="125"/>
    </row>
    <row r="45" spans="1:4" ht="40.15" customHeight="1" x14ac:dyDescent="0.2">
      <c r="A45" s="126" t="s">
        <v>31</v>
      </c>
      <c r="B45" s="126"/>
      <c r="C45" s="126"/>
      <c r="D45" s="126"/>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39:D39"/>
    <mergeCell ref="B42:D4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2" customHeight="1" x14ac:dyDescent="0.2"/>
  <cols>
    <col min="1" max="1" width="3.28515625" style="28" customWidth="1"/>
    <col min="2" max="2" width="4.28515625" style="54" customWidth="1"/>
    <col min="3" max="3" width="45.85546875" style="67" customWidth="1"/>
    <col min="4" max="7" width="9.5703125" style="68" customWidth="1"/>
    <col min="8" max="8" width="6.42578125" style="28" customWidth="1"/>
    <col min="9" max="16384" width="11.42578125" style="28"/>
  </cols>
  <sheetData>
    <row r="1" spans="1:8" s="51" customFormat="1" ht="35.1" customHeight="1" x14ac:dyDescent="0.2">
      <c r="A1" s="161" t="s">
        <v>42</v>
      </c>
      <c r="B1" s="162"/>
      <c r="C1" s="162"/>
      <c r="D1" s="163" t="s">
        <v>198</v>
      </c>
      <c r="E1" s="163"/>
      <c r="F1" s="163"/>
      <c r="G1" s="170"/>
    </row>
    <row r="2" spans="1:8" ht="11.45" customHeight="1" x14ac:dyDescent="0.2">
      <c r="A2" s="154" t="s">
        <v>47</v>
      </c>
      <c r="B2" s="156" t="s">
        <v>63</v>
      </c>
      <c r="C2" s="156" t="s">
        <v>64</v>
      </c>
      <c r="D2" s="166" t="s">
        <v>136</v>
      </c>
      <c r="E2" s="166" t="s">
        <v>135</v>
      </c>
      <c r="F2" s="166" t="s">
        <v>137</v>
      </c>
      <c r="G2" s="167" t="s">
        <v>138</v>
      </c>
    </row>
    <row r="3" spans="1:8" ht="11.45" customHeight="1" x14ac:dyDescent="0.2">
      <c r="A3" s="154"/>
      <c r="B3" s="156"/>
      <c r="C3" s="156"/>
      <c r="D3" s="166"/>
      <c r="E3" s="166"/>
      <c r="F3" s="166"/>
      <c r="G3" s="167"/>
    </row>
    <row r="4" spans="1:8" ht="11.45" customHeight="1" x14ac:dyDescent="0.2">
      <c r="A4" s="154"/>
      <c r="B4" s="156"/>
      <c r="C4" s="156"/>
      <c r="D4" s="166"/>
      <c r="E4" s="166"/>
      <c r="F4" s="166"/>
      <c r="G4" s="167"/>
    </row>
    <row r="5" spans="1:8" ht="11.45" customHeight="1" x14ac:dyDescent="0.2">
      <c r="A5" s="154"/>
      <c r="B5" s="156"/>
      <c r="C5" s="156"/>
      <c r="D5" s="166"/>
      <c r="E5" s="166"/>
      <c r="F5" s="166"/>
      <c r="G5" s="167"/>
    </row>
    <row r="6" spans="1:8" ht="11.45" customHeight="1" x14ac:dyDescent="0.2">
      <c r="A6" s="154"/>
      <c r="B6" s="156"/>
      <c r="C6" s="156"/>
      <c r="D6" s="166" t="s">
        <v>139</v>
      </c>
      <c r="E6" s="166"/>
      <c r="F6" s="166"/>
      <c r="G6" s="167"/>
    </row>
    <row r="7" spans="1:8" ht="11.45" customHeight="1" x14ac:dyDescent="0.2">
      <c r="A7" s="154"/>
      <c r="B7" s="156"/>
      <c r="C7" s="156"/>
      <c r="D7" s="166"/>
      <c r="E7" s="166"/>
      <c r="F7" s="166"/>
      <c r="G7" s="167"/>
    </row>
    <row r="8" spans="1:8" s="32" customFormat="1" ht="11.45" customHeight="1" x14ac:dyDescent="0.15">
      <c r="A8" s="29">
        <v>1</v>
      </c>
      <c r="B8" s="30">
        <v>2</v>
      </c>
      <c r="C8" s="30">
        <v>3</v>
      </c>
      <c r="D8" s="30">
        <v>4</v>
      </c>
      <c r="E8" s="30">
        <v>5</v>
      </c>
      <c r="F8" s="30">
        <v>6</v>
      </c>
      <c r="G8" s="31">
        <v>7</v>
      </c>
    </row>
    <row r="9" spans="1:8" ht="11.45" customHeight="1" x14ac:dyDescent="0.2">
      <c r="A9" s="72"/>
      <c r="B9" s="73"/>
      <c r="C9" s="111"/>
      <c r="D9" s="74"/>
      <c r="E9" s="74"/>
      <c r="F9" s="74"/>
      <c r="G9" s="74"/>
    </row>
    <row r="10" spans="1:8" s="35" customFormat="1" ht="10.5" customHeight="1" x14ac:dyDescent="0.2">
      <c r="A10" s="36">
        <f>IF(D10&lt;&gt;"",COUNTA($D$10:D10),"")</f>
        <v>1</v>
      </c>
      <c r="B10" s="57">
        <v>6</v>
      </c>
      <c r="C10" s="63" t="s">
        <v>68</v>
      </c>
      <c r="D10" s="74" t="s">
        <v>18</v>
      </c>
      <c r="E10" s="74" t="s">
        <v>18</v>
      </c>
      <c r="F10" s="74" t="s">
        <v>18</v>
      </c>
      <c r="G10" s="74" t="s">
        <v>18</v>
      </c>
      <c r="H10" s="78"/>
    </row>
    <row r="11" spans="1:8" ht="11.1" customHeight="1" x14ac:dyDescent="0.2">
      <c r="A11" s="36">
        <f>IF(D11&lt;&gt;"",COUNTA($D$10:D11),"")</f>
        <v>2</v>
      </c>
      <c r="B11" s="57">
        <v>8</v>
      </c>
      <c r="C11" s="63" t="s">
        <v>140</v>
      </c>
      <c r="D11" s="74">
        <v>26712</v>
      </c>
      <c r="E11" s="74" t="s">
        <v>18</v>
      </c>
      <c r="F11" s="74" t="s">
        <v>18</v>
      </c>
      <c r="G11" s="74">
        <v>26716</v>
      </c>
      <c r="H11" s="78"/>
    </row>
    <row r="12" spans="1:8" ht="11.1" customHeight="1" x14ac:dyDescent="0.2">
      <c r="A12" s="36">
        <f>IF(D12&lt;&gt;"",COUNTA($D$10:D12),"")</f>
        <v>3</v>
      </c>
      <c r="B12" s="79">
        <v>10</v>
      </c>
      <c r="C12" s="63" t="s">
        <v>70</v>
      </c>
      <c r="D12" s="74">
        <v>533750</v>
      </c>
      <c r="E12" s="74" t="s">
        <v>18</v>
      </c>
      <c r="F12" s="74" t="s">
        <v>18</v>
      </c>
      <c r="G12" s="74">
        <v>573566</v>
      </c>
      <c r="H12" s="78"/>
    </row>
    <row r="13" spans="1:8" ht="11.1" customHeight="1" x14ac:dyDescent="0.2">
      <c r="A13" s="36" t="str">
        <f>IF(D13&lt;&gt;"",COUNTA($D$10:D13),"")</f>
        <v/>
      </c>
      <c r="B13" s="80"/>
      <c r="C13" s="63" t="s">
        <v>71</v>
      </c>
      <c r="D13" s="74"/>
      <c r="E13" s="74"/>
      <c r="F13" s="74"/>
      <c r="G13" s="74"/>
      <c r="H13" s="78"/>
    </row>
    <row r="14" spans="1:8" ht="11.1" customHeight="1" x14ac:dyDescent="0.2">
      <c r="A14" s="36">
        <f>IF(D14&lt;&gt;"",COUNTA($D$10:D14),"")</f>
        <v>4</v>
      </c>
      <c r="B14" s="79">
        <v>101</v>
      </c>
      <c r="C14" s="63" t="s">
        <v>141</v>
      </c>
      <c r="D14" s="74">
        <v>68868</v>
      </c>
      <c r="E14" s="74">
        <v>17494</v>
      </c>
      <c r="F14" s="74">
        <v>1745</v>
      </c>
      <c r="G14" s="74">
        <v>84618</v>
      </c>
      <c r="H14" s="78"/>
    </row>
    <row r="15" spans="1:8" s="62" customFormat="1" ht="11.1" customHeight="1" x14ac:dyDescent="0.2">
      <c r="A15" s="36">
        <f>IF(D15&lt;&gt;"",COUNTA($D$10:D15),"")</f>
        <v>5</v>
      </c>
      <c r="B15" s="79">
        <v>102</v>
      </c>
      <c r="C15" s="63" t="s">
        <v>73</v>
      </c>
      <c r="D15" s="74">
        <v>23212</v>
      </c>
      <c r="E15" s="74" t="s">
        <v>18</v>
      </c>
      <c r="F15" s="74" t="s">
        <v>18</v>
      </c>
      <c r="G15" s="74">
        <v>23598</v>
      </c>
      <c r="H15" s="78"/>
    </row>
    <row r="16" spans="1:8" ht="11.1" customHeight="1" x14ac:dyDescent="0.2">
      <c r="A16" s="36">
        <f>IF(D16&lt;&gt;"",COUNTA($D$10:D16),"")</f>
        <v>6</v>
      </c>
      <c r="B16" s="79">
        <v>103</v>
      </c>
      <c r="C16" s="63" t="s">
        <v>74</v>
      </c>
      <c r="D16" s="74">
        <v>28049</v>
      </c>
      <c r="E16" s="74" t="s">
        <v>18</v>
      </c>
      <c r="F16" s="74" t="s">
        <v>18</v>
      </c>
      <c r="G16" s="74">
        <v>28313</v>
      </c>
      <c r="H16" s="78"/>
    </row>
    <row r="17" spans="1:8" ht="11.1" customHeight="1" x14ac:dyDescent="0.2">
      <c r="A17" s="36">
        <f>IF(D17&lt;&gt;"",COUNTA($D$10:D17),"")</f>
        <v>7</v>
      </c>
      <c r="B17" s="79">
        <v>105</v>
      </c>
      <c r="C17" s="63" t="s">
        <v>75</v>
      </c>
      <c r="D17" s="74">
        <v>181609</v>
      </c>
      <c r="E17" s="74" t="s">
        <v>18</v>
      </c>
      <c r="F17" s="74" t="s">
        <v>18</v>
      </c>
      <c r="G17" s="74">
        <v>147742</v>
      </c>
      <c r="H17" s="78"/>
    </row>
    <row r="18" spans="1:8" ht="11.1" customHeight="1" x14ac:dyDescent="0.2">
      <c r="A18" s="36">
        <f>IF(D18&lt;&gt;"",COUNTA($D$10:D18),"")</f>
        <v>8</v>
      </c>
      <c r="B18" s="79">
        <v>107</v>
      </c>
      <c r="C18" s="63" t="s">
        <v>76</v>
      </c>
      <c r="D18" s="74">
        <v>37509</v>
      </c>
      <c r="E18" s="74" t="s">
        <v>18</v>
      </c>
      <c r="F18" s="74" t="s">
        <v>18</v>
      </c>
      <c r="G18" s="74">
        <v>39365</v>
      </c>
      <c r="H18" s="78"/>
    </row>
    <row r="19" spans="1:8" ht="11.1" customHeight="1" x14ac:dyDescent="0.2">
      <c r="A19" s="36">
        <f>IF(D19&lt;&gt;"",COUNTA($D$10:D19),"")</f>
        <v>9</v>
      </c>
      <c r="B19" s="79">
        <v>108</v>
      </c>
      <c r="C19" s="63" t="s">
        <v>77</v>
      </c>
      <c r="D19" s="74">
        <v>130654</v>
      </c>
      <c r="E19" s="74" t="s">
        <v>18</v>
      </c>
      <c r="F19" s="74" t="s">
        <v>18</v>
      </c>
      <c r="G19" s="74">
        <v>184202</v>
      </c>
      <c r="H19" s="78"/>
    </row>
    <row r="20" spans="1:8" ht="11.1" customHeight="1" x14ac:dyDescent="0.2">
      <c r="A20" s="36">
        <f>IF(D20&lt;&gt;"",COUNTA($D$10:D20),"")</f>
        <v>10</v>
      </c>
      <c r="B20" s="79">
        <v>109</v>
      </c>
      <c r="C20" s="63" t="s">
        <v>78</v>
      </c>
      <c r="D20" s="74">
        <v>26286</v>
      </c>
      <c r="E20" s="74" t="s">
        <v>18</v>
      </c>
      <c r="F20" s="74" t="s">
        <v>18</v>
      </c>
      <c r="G20" s="74">
        <v>28164</v>
      </c>
      <c r="H20" s="78"/>
    </row>
    <row r="21" spans="1:8" ht="11.1" customHeight="1" x14ac:dyDescent="0.2">
      <c r="A21" s="36">
        <f>IF(D21&lt;&gt;"",COUNTA($D$10:D21),"")</f>
        <v>11</v>
      </c>
      <c r="B21" s="79">
        <v>11</v>
      </c>
      <c r="C21" s="63" t="s">
        <v>79</v>
      </c>
      <c r="D21" s="74">
        <v>61912</v>
      </c>
      <c r="E21" s="74" t="s">
        <v>18</v>
      </c>
      <c r="F21" s="74" t="s">
        <v>18</v>
      </c>
      <c r="G21" s="74">
        <v>62479</v>
      </c>
      <c r="H21" s="78"/>
    </row>
    <row r="22" spans="1:8" ht="11.1" customHeight="1" x14ac:dyDescent="0.2">
      <c r="A22" s="36">
        <f>IF(D22&lt;&gt;"",COUNTA($D$10:D22),"")</f>
        <v>12</v>
      </c>
      <c r="B22" s="79">
        <v>12</v>
      </c>
      <c r="C22" s="63" t="s">
        <v>80</v>
      </c>
      <c r="D22" s="74" t="s">
        <v>18</v>
      </c>
      <c r="E22" s="74" t="s">
        <v>15</v>
      </c>
      <c r="F22" s="74" t="s">
        <v>15</v>
      </c>
      <c r="G22" s="74" t="s">
        <v>18</v>
      </c>
      <c r="H22" s="78"/>
    </row>
    <row r="23" spans="1:8" ht="11.1" customHeight="1" x14ac:dyDescent="0.2">
      <c r="A23" s="36">
        <f>IF(D23&lt;&gt;"",COUNTA($D$10:D23),"")</f>
        <v>13</v>
      </c>
      <c r="B23" s="79">
        <v>13</v>
      </c>
      <c r="C23" s="63" t="s">
        <v>81</v>
      </c>
      <c r="D23" s="74">
        <v>1276</v>
      </c>
      <c r="E23" s="74" t="s">
        <v>18</v>
      </c>
      <c r="F23" s="74" t="s">
        <v>18</v>
      </c>
      <c r="G23" s="74">
        <v>1563</v>
      </c>
      <c r="H23" s="78"/>
    </row>
    <row r="24" spans="1:8" ht="11.1" customHeight="1" x14ac:dyDescent="0.2">
      <c r="A24" s="36">
        <f>IF(D24&lt;&gt;"",COUNTA($D$10:D24),"")</f>
        <v>14</v>
      </c>
      <c r="B24" s="79">
        <v>14</v>
      </c>
      <c r="C24" s="63" t="s">
        <v>82</v>
      </c>
      <c r="D24" s="74" t="s">
        <v>18</v>
      </c>
      <c r="E24" s="74" t="s">
        <v>18</v>
      </c>
      <c r="F24" s="74" t="s">
        <v>18</v>
      </c>
      <c r="G24" s="74" t="s">
        <v>18</v>
      </c>
      <c r="H24" s="78"/>
    </row>
    <row r="25" spans="1:8" ht="11.1" customHeight="1" x14ac:dyDescent="0.2">
      <c r="A25" s="36">
        <f>IF(D25&lt;&gt;"",COUNTA($D$10:D25),"")</f>
        <v>15</v>
      </c>
      <c r="B25" s="79">
        <v>16</v>
      </c>
      <c r="C25" s="63" t="s">
        <v>142</v>
      </c>
      <c r="D25" s="74">
        <v>338226</v>
      </c>
      <c r="E25" s="74" t="s">
        <v>18</v>
      </c>
      <c r="F25" s="74" t="s">
        <v>18</v>
      </c>
      <c r="G25" s="74">
        <v>452031</v>
      </c>
      <c r="H25" s="78"/>
    </row>
    <row r="26" spans="1:8" ht="11.1" customHeight="1" x14ac:dyDescent="0.2">
      <c r="A26" s="36">
        <f>IF(D26&lt;&gt;"",COUNTA($D$10:D26),"")</f>
        <v>16</v>
      </c>
      <c r="B26" s="79">
        <v>17</v>
      </c>
      <c r="C26" s="63" t="s">
        <v>143</v>
      </c>
      <c r="D26" s="74">
        <v>22379</v>
      </c>
      <c r="E26" s="74" t="s">
        <v>18</v>
      </c>
      <c r="F26" s="74" t="s">
        <v>18</v>
      </c>
      <c r="G26" s="74">
        <v>23045</v>
      </c>
      <c r="H26" s="78"/>
    </row>
    <row r="27" spans="1:8" ht="10.5" customHeight="1" x14ac:dyDescent="0.2">
      <c r="A27" s="36">
        <f>IF(D27&lt;&gt;"",COUNTA($D$10:D27),"")</f>
        <v>17</v>
      </c>
      <c r="B27" s="79">
        <v>18</v>
      </c>
      <c r="C27" s="63" t="s">
        <v>144</v>
      </c>
      <c r="D27" s="74">
        <v>34305</v>
      </c>
      <c r="E27" s="74">
        <v>251</v>
      </c>
      <c r="F27" s="74">
        <v>158</v>
      </c>
      <c r="G27" s="74">
        <v>34398</v>
      </c>
      <c r="H27" s="78"/>
    </row>
    <row r="28" spans="1:8" ht="11.1" customHeight="1" x14ac:dyDescent="0.2">
      <c r="A28" s="36">
        <f>IF(D28&lt;&gt;"",COUNTA($D$10:D28),"")</f>
        <v>18</v>
      </c>
      <c r="B28" s="79">
        <v>19</v>
      </c>
      <c r="C28" s="63" t="s">
        <v>145</v>
      </c>
      <c r="D28" s="74" t="s">
        <v>18</v>
      </c>
      <c r="E28" s="74" t="s">
        <v>15</v>
      </c>
      <c r="F28" s="74" t="s">
        <v>15</v>
      </c>
      <c r="G28" s="74" t="s">
        <v>18</v>
      </c>
      <c r="H28" s="78"/>
    </row>
    <row r="29" spans="1:8" ht="11.1" customHeight="1" x14ac:dyDescent="0.2">
      <c r="A29" s="36">
        <f>IF(D29&lt;&gt;"",COUNTA($D$10:D29),"")</f>
        <v>19</v>
      </c>
      <c r="B29" s="79">
        <v>20</v>
      </c>
      <c r="C29" s="63" t="s">
        <v>87</v>
      </c>
      <c r="D29" s="74">
        <v>134604</v>
      </c>
      <c r="E29" s="74" t="s">
        <v>18</v>
      </c>
      <c r="F29" s="74" t="s">
        <v>18</v>
      </c>
      <c r="G29" s="74">
        <v>136037</v>
      </c>
      <c r="H29" s="78"/>
    </row>
    <row r="30" spans="1:8" ht="11.1" customHeight="1" x14ac:dyDescent="0.2">
      <c r="A30" s="36">
        <f>IF(D30&lt;&gt;"",COUNTA($D$10:D30),"")</f>
        <v>20</v>
      </c>
      <c r="B30" s="79">
        <v>21</v>
      </c>
      <c r="C30" s="63" t="s">
        <v>146</v>
      </c>
      <c r="D30" s="74">
        <v>8928</v>
      </c>
      <c r="E30" s="74" t="s">
        <v>18</v>
      </c>
      <c r="F30" s="74" t="s">
        <v>18</v>
      </c>
      <c r="G30" s="74">
        <v>9503</v>
      </c>
      <c r="H30" s="78"/>
    </row>
    <row r="31" spans="1:8" ht="11.1" customHeight="1" x14ac:dyDescent="0.2">
      <c r="A31" s="36">
        <f>IF(D31&lt;&gt;"",COUNTA($D$10:D31),"")</f>
        <v>21</v>
      </c>
      <c r="B31" s="79">
        <v>22</v>
      </c>
      <c r="C31" s="63" t="s">
        <v>89</v>
      </c>
      <c r="D31" s="74">
        <v>78051</v>
      </c>
      <c r="E31" s="74">
        <v>684</v>
      </c>
      <c r="F31" s="74">
        <v>515</v>
      </c>
      <c r="G31" s="74">
        <v>78219</v>
      </c>
      <c r="H31" s="78"/>
    </row>
    <row r="32" spans="1:8" ht="11.1" customHeight="1" x14ac:dyDescent="0.2">
      <c r="A32" s="36">
        <f>IF(D32&lt;&gt;"",COUNTA($D$10:D32),"")</f>
        <v>22</v>
      </c>
      <c r="B32" s="79">
        <v>23</v>
      </c>
      <c r="C32" s="82" t="s">
        <v>147</v>
      </c>
      <c r="D32" s="74">
        <v>82247</v>
      </c>
      <c r="E32" s="74">
        <v>203</v>
      </c>
      <c r="F32" s="74">
        <v>736</v>
      </c>
      <c r="G32" s="74">
        <v>81714</v>
      </c>
      <c r="H32" s="78"/>
    </row>
    <row r="33" spans="1:8" ht="11.1" customHeight="1" x14ac:dyDescent="0.2">
      <c r="A33" s="36">
        <f>IF(D33&lt;&gt;"",COUNTA($D$10:D33),"")</f>
        <v>23</v>
      </c>
      <c r="B33" s="79">
        <v>24</v>
      </c>
      <c r="C33" s="63" t="s">
        <v>91</v>
      </c>
      <c r="D33" s="74">
        <v>111393</v>
      </c>
      <c r="E33" s="74" t="s">
        <v>18</v>
      </c>
      <c r="F33" s="74" t="s">
        <v>18</v>
      </c>
      <c r="G33" s="74">
        <v>111368</v>
      </c>
      <c r="H33" s="78"/>
    </row>
    <row r="34" spans="1:8" ht="11.1" customHeight="1" x14ac:dyDescent="0.2">
      <c r="A34" s="36">
        <f>IF(D34&lt;&gt;"",COUNTA($D$10:D34),"")</f>
        <v>24</v>
      </c>
      <c r="B34" s="79">
        <v>25</v>
      </c>
      <c r="C34" s="63" t="s">
        <v>92</v>
      </c>
      <c r="D34" s="74">
        <v>44236</v>
      </c>
      <c r="E34" s="74">
        <v>3035</v>
      </c>
      <c r="F34" s="74">
        <v>2636</v>
      </c>
      <c r="G34" s="74">
        <v>44635</v>
      </c>
      <c r="H34" s="78"/>
    </row>
    <row r="35" spans="1:8" ht="11.1" customHeight="1" x14ac:dyDescent="0.2">
      <c r="A35" s="36">
        <f>IF(D35&lt;&gt;"",COUNTA($D$10:D35),"")</f>
        <v>25</v>
      </c>
      <c r="B35" s="79">
        <v>26</v>
      </c>
      <c r="C35" s="63" t="s">
        <v>148</v>
      </c>
      <c r="D35" s="74">
        <v>13350</v>
      </c>
      <c r="E35" s="74" t="s">
        <v>18</v>
      </c>
      <c r="F35" s="74" t="s">
        <v>18</v>
      </c>
      <c r="G35" s="74">
        <v>10249</v>
      </c>
      <c r="H35" s="78"/>
    </row>
    <row r="36" spans="1:8" ht="11.1" customHeight="1" x14ac:dyDescent="0.2">
      <c r="A36" s="36">
        <f>IF(D36&lt;&gt;"",COUNTA($D$10:D36),"")</f>
        <v>26</v>
      </c>
      <c r="B36" s="79">
        <v>27</v>
      </c>
      <c r="C36" s="63" t="s">
        <v>94</v>
      </c>
      <c r="D36" s="74" t="s">
        <v>18</v>
      </c>
      <c r="E36" s="74" t="s">
        <v>18</v>
      </c>
      <c r="F36" s="74" t="s">
        <v>18</v>
      </c>
      <c r="G36" s="74" t="s">
        <v>18</v>
      </c>
      <c r="H36" s="78"/>
    </row>
    <row r="37" spans="1:8" ht="11.1" customHeight="1" x14ac:dyDescent="0.2">
      <c r="A37" s="36">
        <f>IF(D37&lt;&gt;"",COUNTA($D$10:D37),"")</f>
        <v>27</v>
      </c>
      <c r="B37" s="79">
        <v>28</v>
      </c>
      <c r="C37" s="63" t="s">
        <v>95</v>
      </c>
      <c r="D37" s="74">
        <v>74300</v>
      </c>
      <c r="E37" s="74" t="s">
        <v>18</v>
      </c>
      <c r="F37" s="74" t="s">
        <v>18</v>
      </c>
      <c r="G37" s="74">
        <v>76956</v>
      </c>
      <c r="H37" s="78"/>
    </row>
    <row r="38" spans="1:8" ht="11.1" customHeight="1" x14ac:dyDescent="0.2">
      <c r="A38" s="36">
        <f>IF(D38&lt;&gt;"",COUNTA($D$10:D38),"")</f>
        <v>28</v>
      </c>
      <c r="B38" s="79">
        <v>29</v>
      </c>
      <c r="C38" s="63" t="s">
        <v>149</v>
      </c>
      <c r="D38" s="74">
        <v>41643</v>
      </c>
      <c r="E38" s="74">
        <v>404</v>
      </c>
      <c r="F38" s="74">
        <v>91</v>
      </c>
      <c r="G38" s="74">
        <v>41957</v>
      </c>
      <c r="H38" s="78"/>
    </row>
    <row r="39" spans="1:8" ht="11.1" customHeight="1" x14ac:dyDescent="0.2">
      <c r="A39" s="36">
        <f>IF(D39&lt;&gt;"",COUNTA($D$10:D39),"")</f>
        <v>29</v>
      </c>
      <c r="B39" s="79">
        <v>30</v>
      </c>
      <c r="C39" s="63" t="s">
        <v>97</v>
      </c>
      <c r="D39" s="74">
        <v>45559</v>
      </c>
      <c r="E39" s="74" t="s">
        <v>18</v>
      </c>
      <c r="F39" s="74" t="s">
        <v>18</v>
      </c>
      <c r="G39" s="74">
        <v>51628</v>
      </c>
      <c r="H39" s="78"/>
    </row>
    <row r="40" spans="1:8" ht="11.1" customHeight="1" x14ac:dyDescent="0.2">
      <c r="A40" s="36" t="str">
        <f>IF(D40&lt;&gt;"",COUNTA($D$10:D40),"")</f>
        <v/>
      </c>
      <c r="B40" s="80"/>
      <c r="C40" s="63" t="s">
        <v>71</v>
      </c>
      <c r="D40" s="74"/>
      <c r="E40" s="74"/>
      <c r="F40" s="74"/>
      <c r="G40" s="74"/>
      <c r="H40" s="78"/>
    </row>
    <row r="41" spans="1:8" ht="11.1" customHeight="1" x14ac:dyDescent="0.2">
      <c r="A41" s="36">
        <f>IF(D41&lt;&gt;"",COUNTA($D$10:D41),"")</f>
        <v>30</v>
      </c>
      <c r="B41" s="79">
        <v>301</v>
      </c>
      <c r="C41" s="63" t="s">
        <v>98</v>
      </c>
      <c r="D41" s="74">
        <v>37900</v>
      </c>
      <c r="E41" s="74" t="s">
        <v>18</v>
      </c>
      <c r="F41" s="74" t="s">
        <v>18</v>
      </c>
      <c r="G41" s="74">
        <v>43969</v>
      </c>
      <c r="H41" s="78"/>
    </row>
    <row r="42" spans="1:8" ht="11.1" customHeight="1" x14ac:dyDescent="0.2">
      <c r="A42" s="36">
        <f>IF(D42&lt;&gt;"",COUNTA($D$10:D42),"")</f>
        <v>31</v>
      </c>
      <c r="B42" s="79">
        <v>31</v>
      </c>
      <c r="C42" s="63" t="s">
        <v>99</v>
      </c>
      <c r="D42" s="74">
        <v>8409</v>
      </c>
      <c r="E42" s="74" t="s">
        <v>18</v>
      </c>
      <c r="F42" s="74" t="s">
        <v>18</v>
      </c>
      <c r="G42" s="74">
        <v>8462</v>
      </c>
      <c r="H42" s="78"/>
    </row>
    <row r="43" spans="1:8" ht="11.1" customHeight="1" x14ac:dyDescent="0.2">
      <c r="A43" s="36">
        <f>IF(D43&lt;&gt;"",COUNTA($D$10:D43),"")</f>
        <v>32</v>
      </c>
      <c r="B43" s="79">
        <v>32</v>
      </c>
      <c r="C43" s="63" t="s">
        <v>100</v>
      </c>
      <c r="D43" s="74">
        <v>14765</v>
      </c>
      <c r="E43" s="74" t="s">
        <v>18</v>
      </c>
      <c r="F43" s="74" t="s">
        <v>18</v>
      </c>
      <c r="G43" s="74">
        <v>16698</v>
      </c>
      <c r="H43" s="78"/>
    </row>
    <row r="44" spans="1:8" ht="11.1" customHeight="1" x14ac:dyDescent="0.2">
      <c r="A44" s="36">
        <f>IF(D44&lt;&gt;"",COUNTA($D$10:D44),"")</f>
        <v>33</v>
      </c>
      <c r="B44" s="79">
        <v>33</v>
      </c>
      <c r="C44" s="63" t="s">
        <v>150</v>
      </c>
      <c r="D44" s="74">
        <v>9361</v>
      </c>
      <c r="E44" s="74">
        <v>466</v>
      </c>
      <c r="F44" s="74">
        <v>388</v>
      </c>
      <c r="G44" s="74">
        <v>9439</v>
      </c>
      <c r="H44" s="78"/>
    </row>
    <row r="45" spans="1:8" ht="11.85" customHeight="1" x14ac:dyDescent="0.2">
      <c r="A45" s="36"/>
      <c r="B45" s="79"/>
      <c r="C45" s="63"/>
      <c r="D45" s="74"/>
      <c r="E45" s="74"/>
      <c r="F45" s="74"/>
      <c r="G45" s="74"/>
      <c r="H45" s="68"/>
    </row>
    <row r="46" spans="1:8" s="35" customFormat="1" ht="11.85" customHeight="1" x14ac:dyDescent="0.2">
      <c r="A46" s="36">
        <f>IF(D46&lt;&gt;"",COUNTA($D$10:D46),"")</f>
        <v>34</v>
      </c>
      <c r="B46" s="75"/>
      <c r="C46" s="76" t="s">
        <v>102</v>
      </c>
      <c r="D46" s="77">
        <v>1731811</v>
      </c>
      <c r="E46" s="77">
        <v>299614</v>
      </c>
      <c r="F46" s="77">
        <v>134526</v>
      </c>
      <c r="G46" s="77">
        <v>1896899</v>
      </c>
      <c r="H46" s="78"/>
    </row>
    <row r="47" spans="1:8" ht="11.85" customHeight="1" x14ac:dyDescent="0.2">
      <c r="A47" s="36" t="str">
        <f>IF(D47&lt;&gt;"",COUNTA($D$10:D47),"")</f>
        <v/>
      </c>
      <c r="C47" s="107" t="s">
        <v>190</v>
      </c>
      <c r="D47" s="74"/>
      <c r="E47" s="74"/>
      <c r="F47" s="74"/>
      <c r="G47" s="74"/>
      <c r="H47" s="68"/>
    </row>
    <row r="48" spans="1:8" ht="11.1" customHeight="1" x14ac:dyDescent="0.2">
      <c r="A48" s="36">
        <f>IF(D48&lt;&gt;"",COUNTA($D$10:D48),"")</f>
        <v>35</v>
      </c>
      <c r="B48" s="54" t="s">
        <v>104</v>
      </c>
      <c r="C48" s="107" t="s">
        <v>151</v>
      </c>
      <c r="D48" s="74">
        <v>893899</v>
      </c>
      <c r="E48" s="74" t="s">
        <v>18</v>
      </c>
      <c r="F48" s="74" t="s">
        <v>18</v>
      </c>
      <c r="G48" s="74">
        <v>1010361</v>
      </c>
      <c r="H48" s="68"/>
    </row>
    <row r="49" spans="1:8" ht="11.1" customHeight="1" x14ac:dyDescent="0.2">
      <c r="A49" s="36">
        <f>IF(D49&lt;&gt;"",COUNTA($D$10:D49),"")</f>
        <v>36</v>
      </c>
      <c r="B49" s="54" t="s">
        <v>106</v>
      </c>
      <c r="C49" s="107" t="s">
        <v>152</v>
      </c>
      <c r="D49" s="74">
        <v>212797</v>
      </c>
      <c r="E49" s="74">
        <v>21212</v>
      </c>
      <c r="F49" s="74">
        <v>13157</v>
      </c>
      <c r="G49" s="74">
        <v>220853</v>
      </c>
      <c r="H49" s="68"/>
    </row>
    <row r="50" spans="1:8" ht="11.1" customHeight="1" x14ac:dyDescent="0.2">
      <c r="A50" s="36">
        <f>IF(D50&lt;&gt;"",COUNTA($D$10:D50),"")</f>
        <v>37</v>
      </c>
      <c r="B50" s="54" t="s">
        <v>108</v>
      </c>
      <c r="C50" s="107" t="s">
        <v>153</v>
      </c>
      <c r="D50" s="74" t="s">
        <v>18</v>
      </c>
      <c r="E50" s="74" t="s">
        <v>18</v>
      </c>
      <c r="F50" s="74" t="s">
        <v>18</v>
      </c>
      <c r="G50" s="74" t="s">
        <v>18</v>
      </c>
      <c r="H50" s="68"/>
    </row>
    <row r="51" spans="1:8" ht="12" customHeight="1" x14ac:dyDescent="0.2">
      <c r="A51" s="36">
        <f>IF(D51&lt;&gt;"",COUNTA($D$10:D51),"")</f>
        <v>38</v>
      </c>
      <c r="B51" s="54" t="s">
        <v>110</v>
      </c>
      <c r="C51" s="107" t="s">
        <v>154</v>
      </c>
      <c r="D51" s="74">
        <v>615054</v>
      </c>
      <c r="E51" s="74" t="s">
        <v>18</v>
      </c>
      <c r="F51" s="74" t="s">
        <v>18</v>
      </c>
      <c r="G51" s="74">
        <v>655555</v>
      </c>
      <c r="H51" s="68"/>
    </row>
    <row r="52" spans="1:8" ht="12" customHeight="1" x14ac:dyDescent="0.2">
      <c r="A52" s="36">
        <f>IF(D52&lt;&gt;"",COUNTA($D$10:D52),"")</f>
        <v>39</v>
      </c>
      <c r="B52" s="54" t="s">
        <v>117</v>
      </c>
      <c r="C52" s="107" t="s">
        <v>155</v>
      </c>
      <c r="D52" s="74" t="s">
        <v>18</v>
      </c>
      <c r="E52" s="74" t="s">
        <v>18</v>
      </c>
      <c r="F52" s="74" t="s">
        <v>18</v>
      </c>
      <c r="G52" s="74" t="s">
        <v>18</v>
      </c>
      <c r="H52" s="68"/>
    </row>
    <row r="53" spans="1:8" ht="12" customHeight="1" x14ac:dyDescent="0.2">
      <c r="C53" s="83"/>
      <c r="H53" s="68"/>
    </row>
    <row r="54" spans="1:8" ht="12" customHeight="1" x14ac:dyDescent="0.2">
      <c r="C54" s="83"/>
      <c r="H54" s="68"/>
    </row>
    <row r="55" spans="1:8" s="68" customFormat="1" ht="12" customHeight="1" x14ac:dyDescent="0.2">
      <c r="A55" s="28"/>
      <c r="B55" s="54"/>
      <c r="C55" s="83"/>
      <c r="H55" s="28"/>
    </row>
    <row r="56" spans="1:8" ht="12" customHeight="1" x14ac:dyDescent="0.2">
      <c r="D56" s="58"/>
    </row>
  </sheetData>
  <mergeCells count="10">
    <mergeCell ref="C2:C7"/>
    <mergeCell ref="B2:B7"/>
    <mergeCell ref="A2:A7"/>
    <mergeCell ref="A1:C1"/>
    <mergeCell ref="D1:G1"/>
    <mergeCell ref="D2:D5"/>
    <mergeCell ref="E2:E5"/>
    <mergeCell ref="F2:F5"/>
    <mergeCell ref="G2:G5"/>
    <mergeCell ref="D6: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140" zoomScaleNormal="140" workbookViewId="0">
      <selection sqref="A1:B1"/>
    </sheetView>
  </sheetViews>
  <sheetFormatPr baseColWidth="10" defaultColWidth="11.42578125" defaultRowHeight="12" x14ac:dyDescent="0.2"/>
  <cols>
    <col min="1" max="1" width="5.7109375" style="20" customWidth="1"/>
    <col min="2" max="2" width="80.7109375" style="22" customWidth="1"/>
    <col min="3" max="16384" width="11.42578125" style="22"/>
  </cols>
  <sheetData>
    <row r="1" spans="1:2" s="24" customFormat="1" ht="40.15" customHeight="1" x14ac:dyDescent="0.2">
      <c r="A1" s="171" t="s">
        <v>43</v>
      </c>
      <c r="B1" s="171"/>
    </row>
    <row r="2" spans="1:2" ht="12" customHeight="1" x14ac:dyDescent="0.2">
      <c r="A2" s="25" t="s">
        <v>167</v>
      </c>
      <c r="B2" s="26" t="s">
        <v>212</v>
      </c>
    </row>
    <row r="3" spans="1:2" ht="8.1" customHeight="1" x14ac:dyDescent="0.2">
      <c r="A3" s="25"/>
      <c r="B3" s="26"/>
    </row>
    <row r="4" spans="1:2" ht="24" customHeight="1" x14ac:dyDescent="0.2">
      <c r="A4" s="25" t="s">
        <v>168</v>
      </c>
      <c r="B4" s="26" t="s">
        <v>213</v>
      </c>
    </row>
    <row r="5" spans="1:2" ht="8.1" customHeight="1" x14ac:dyDescent="0.2">
      <c r="A5" s="25"/>
      <c r="B5" s="26"/>
    </row>
    <row r="6" spans="1:2" ht="12" customHeight="1" x14ac:dyDescent="0.2">
      <c r="A6" s="25" t="s">
        <v>169</v>
      </c>
      <c r="B6" s="26" t="s">
        <v>214</v>
      </c>
    </row>
    <row r="7" spans="1:2" ht="8.1" customHeight="1" x14ac:dyDescent="0.2">
      <c r="A7" s="25"/>
      <c r="B7" s="26"/>
    </row>
    <row r="8" spans="1:2" ht="12" customHeight="1" x14ac:dyDescent="0.2">
      <c r="A8" s="25" t="s">
        <v>170</v>
      </c>
      <c r="B8" s="26" t="s">
        <v>215</v>
      </c>
    </row>
    <row r="9" spans="1:2" ht="8.1" customHeight="1" x14ac:dyDescent="0.2">
      <c r="A9" s="25"/>
      <c r="B9" s="26"/>
    </row>
    <row r="10" spans="1:2" ht="24" customHeight="1" x14ac:dyDescent="0.2">
      <c r="A10" s="25" t="s">
        <v>171</v>
      </c>
      <c r="B10" s="26" t="s">
        <v>216</v>
      </c>
    </row>
    <row r="11" spans="1:2" ht="8.1" customHeight="1" x14ac:dyDescent="0.2">
      <c r="A11" s="25"/>
      <c r="B11" s="26"/>
    </row>
    <row r="12" spans="1:2" ht="12" customHeight="1" x14ac:dyDescent="0.2">
      <c r="A12" s="25" t="s">
        <v>172</v>
      </c>
      <c r="B12" s="26" t="s">
        <v>217</v>
      </c>
    </row>
    <row r="13" spans="1:2" ht="8.1" customHeight="1" x14ac:dyDescent="0.2">
      <c r="A13" s="25"/>
      <c r="B13" s="26"/>
    </row>
    <row r="14" spans="1:2" ht="12" customHeight="1" x14ac:dyDescent="0.2">
      <c r="A14" s="25" t="s">
        <v>173</v>
      </c>
      <c r="B14" s="26" t="s">
        <v>218</v>
      </c>
    </row>
    <row r="15" spans="1:2" ht="11.65" customHeight="1" x14ac:dyDescent="0.2">
      <c r="A15" s="11"/>
      <c r="B15" s="91"/>
    </row>
    <row r="16" spans="1:2" ht="12" customHeight="1" x14ac:dyDescent="0.2">
      <c r="A16" s="11"/>
      <c r="B16" s="91"/>
    </row>
    <row r="17" spans="1:2" ht="8.1" customHeight="1" x14ac:dyDescent="0.2">
      <c r="A17" s="11"/>
      <c r="B17" s="91"/>
    </row>
    <row r="18" spans="1:2" ht="12" customHeight="1" x14ac:dyDescent="0.2">
      <c r="A18" s="11"/>
      <c r="B18" s="91"/>
    </row>
    <row r="19" spans="1:2" ht="11.65" customHeight="1" x14ac:dyDescent="0.2">
      <c r="A19" s="11"/>
      <c r="B19" s="91"/>
    </row>
    <row r="20" spans="1:2" ht="11.65" customHeight="1" x14ac:dyDescent="0.2">
      <c r="A20" s="11"/>
      <c r="B20" s="91"/>
    </row>
    <row r="21" spans="1:2" ht="11.65" customHeight="1" x14ac:dyDescent="0.2">
      <c r="A21" s="11"/>
      <c r="B21" s="91"/>
    </row>
    <row r="22" spans="1:2" ht="11.65" customHeight="1" x14ac:dyDescent="0.2">
      <c r="A22" s="17"/>
    </row>
    <row r="23" spans="1:2" ht="11.65" customHeight="1" x14ac:dyDescent="0.2">
      <c r="A23" s="11"/>
    </row>
    <row r="24" spans="1:2" ht="11.65" customHeight="1" x14ac:dyDescent="0.2">
      <c r="A24" s="11"/>
    </row>
    <row r="25" spans="1:2" ht="11.65" customHeight="1" x14ac:dyDescent="0.2">
      <c r="A25" s="11"/>
    </row>
    <row r="26" spans="1:2" ht="11.65" customHeight="1" x14ac:dyDescent="0.2">
      <c r="A26" s="11"/>
    </row>
    <row r="27" spans="1:2" ht="11.65" customHeight="1" x14ac:dyDescent="0.2">
      <c r="A27" s="11"/>
    </row>
    <row r="28" spans="1:2" ht="11.65" customHeight="1" x14ac:dyDescent="0.2">
      <c r="A28" s="11"/>
    </row>
    <row r="29" spans="1:2" ht="11.65" customHeight="1" x14ac:dyDescent="0.2">
      <c r="A29" s="11"/>
    </row>
    <row r="30" spans="1:2" ht="11.65" customHeight="1" x14ac:dyDescent="0.2">
      <c r="A30" s="17"/>
    </row>
    <row r="31" spans="1:2" ht="11.65" customHeight="1" x14ac:dyDescent="0.2">
      <c r="A31" s="11"/>
    </row>
    <row r="32" spans="1:2" ht="11.65" customHeight="1" x14ac:dyDescent="0.2">
      <c r="A32" s="92"/>
    </row>
    <row r="33" spans="1:1" ht="11.65" customHeight="1" x14ac:dyDescent="0.2">
      <c r="A33" s="11"/>
    </row>
    <row r="34" spans="1:1" ht="11.65" customHeight="1" x14ac:dyDescent="0.2">
      <c r="A34" s="17"/>
    </row>
    <row r="35" spans="1:1" ht="11.65" customHeight="1" x14ac:dyDescent="0.2">
      <c r="A35" s="11"/>
    </row>
    <row r="36" spans="1:1" ht="11.65" customHeight="1" x14ac:dyDescent="0.2">
      <c r="A36" s="92"/>
    </row>
    <row r="37" spans="1:1" ht="11.65" customHeight="1" x14ac:dyDescent="0.2">
      <c r="A37" s="11"/>
    </row>
    <row r="38" spans="1:1" ht="11.65" customHeight="1" x14ac:dyDescent="0.2">
      <c r="A38" s="11"/>
    </row>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96" customWidth="1"/>
    <col min="2" max="16384" width="11.42578125" style="96"/>
  </cols>
  <sheetData>
    <row r="1" spans="1:1" s="94" customFormat="1" ht="35.1" customHeight="1" x14ac:dyDescent="0.25">
      <c r="A1" s="93" t="s">
        <v>44</v>
      </c>
    </row>
    <row r="2" spans="1:1" ht="11.45" customHeight="1" x14ac:dyDescent="0.2">
      <c r="A2" s="95"/>
    </row>
    <row r="3" spans="1:1" ht="11.45" customHeight="1" x14ac:dyDescent="0.2">
      <c r="A3" s="97"/>
    </row>
    <row r="4" spans="1:1" ht="11.45" customHeight="1" x14ac:dyDescent="0.2">
      <c r="A4" s="97"/>
    </row>
    <row r="5" spans="1:1" ht="11.45" customHeight="1" x14ac:dyDescent="0.2">
      <c r="A5" s="97"/>
    </row>
    <row r="6" spans="1:1" ht="11.45" customHeight="1" x14ac:dyDescent="0.2">
      <c r="A6" s="97"/>
    </row>
    <row r="7" spans="1:1" ht="11.45" customHeight="1" x14ac:dyDescent="0.2">
      <c r="A7" s="9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140" zoomScaleNormal="140" workbookViewId="0"/>
  </sheetViews>
  <sheetFormatPr baseColWidth="10" defaultColWidth="11.42578125" defaultRowHeight="12" customHeight="1" x14ac:dyDescent="0.2"/>
  <cols>
    <col min="1" max="1" width="94.7109375" style="101" customWidth="1"/>
    <col min="2" max="16384" width="11.42578125" style="101"/>
  </cols>
  <sheetData>
    <row r="1" spans="1:1" s="98" customFormat="1" ht="35.1" customHeight="1" x14ac:dyDescent="0.2">
      <c r="A1" s="98" t="s">
        <v>45</v>
      </c>
    </row>
    <row r="2" spans="1:1" s="100" customFormat="1" ht="25.15" customHeight="1" x14ac:dyDescent="0.2">
      <c r="A2" s="99" t="s">
        <v>174</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140" zoomScaleNormal="140" workbookViewId="0">
      <selection sqref="A1:C1"/>
    </sheetView>
  </sheetViews>
  <sheetFormatPr baseColWidth="10" defaultColWidth="11.42578125" defaultRowHeight="12" customHeight="1" x14ac:dyDescent="0.2"/>
  <cols>
    <col min="1" max="1" width="7.7109375" style="101" customWidth="1"/>
    <col min="2" max="2" width="20.7109375" style="101" customWidth="1"/>
    <col min="3" max="3" width="63.7109375" style="101" customWidth="1"/>
    <col min="4" max="16384" width="11.42578125" style="101"/>
  </cols>
  <sheetData>
    <row r="1" spans="1:3" s="98" customFormat="1" ht="35.1" customHeight="1" x14ac:dyDescent="0.2">
      <c r="A1" s="178" t="s">
        <v>46</v>
      </c>
      <c r="B1" s="178"/>
      <c r="C1" s="178"/>
    </row>
    <row r="2" spans="1:3" ht="24.95" customHeight="1" x14ac:dyDescent="0.2">
      <c r="A2" s="172" t="s">
        <v>175</v>
      </c>
      <c r="B2" s="172"/>
      <c r="C2" s="172"/>
    </row>
    <row r="3" spans="1:3" ht="12" customHeight="1" x14ac:dyDescent="0.2">
      <c r="A3" s="179"/>
      <c r="B3" s="179"/>
      <c r="C3" s="179"/>
    </row>
    <row r="4" spans="1:3" ht="12" customHeight="1" x14ac:dyDescent="0.2">
      <c r="A4" s="174"/>
      <c r="B4" s="174"/>
      <c r="C4" s="174"/>
    </row>
    <row r="5" spans="1:3" ht="12" customHeight="1" x14ac:dyDescent="0.2">
      <c r="A5" s="180" t="s">
        <v>0</v>
      </c>
      <c r="B5" s="180"/>
      <c r="C5" s="180"/>
    </row>
    <row r="6" spans="1:3" ht="12" customHeight="1" x14ac:dyDescent="0.2">
      <c r="A6" s="174"/>
      <c r="B6" s="174"/>
      <c r="C6" s="174"/>
    </row>
    <row r="7" spans="1:3" s="102" customFormat="1" ht="38.1" customHeight="1" x14ac:dyDescent="0.2">
      <c r="A7" s="172" t="s">
        <v>196</v>
      </c>
      <c r="B7" s="172"/>
      <c r="C7" s="172"/>
    </row>
    <row r="8" spans="1:3" ht="12" customHeight="1" x14ac:dyDescent="0.2">
      <c r="A8" s="173" t="s">
        <v>195</v>
      </c>
      <c r="B8" s="173"/>
      <c r="C8" s="173"/>
    </row>
    <row r="9" spans="1:3" ht="12" customHeight="1" x14ac:dyDescent="0.2">
      <c r="A9" s="174"/>
      <c r="B9" s="174"/>
      <c r="C9" s="174"/>
    </row>
    <row r="10" spans="1:3" ht="12" customHeight="1" x14ac:dyDescent="0.2">
      <c r="A10" s="180" t="s">
        <v>176</v>
      </c>
      <c r="B10" s="180"/>
      <c r="C10" s="180"/>
    </row>
    <row r="11" spans="1:3" s="102" customFormat="1" ht="12" customHeight="1" x14ac:dyDescent="0.2">
      <c r="A11" s="174"/>
      <c r="B11" s="174"/>
      <c r="C11" s="174"/>
    </row>
    <row r="12" spans="1:3" s="100" customFormat="1" ht="24.95" customHeight="1" x14ac:dyDescent="0.2">
      <c r="A12" s="172" t="s">
        <v>177</v>
      </c>
      <c r="B12" s="172"/>
      <c r="C12" s="172"/>
    </row>
    <row r="13" spans="1:3" s="100" customFormat="1" ht="12" customHeight="1" x14ac:dyDescent="0.2">
      <c r="A13" s="173" t="s">
        <v>178</v>
      </c>
      <c r="B13" s="174"/>
      <c r="C13" s="174"/>
    </row>
    <row r="14" spans="1:3" s="100" customFormat="1" ht="12" customHeight="1" x14ac:dyDescent="0.2">
      <c r="A14" s="174"/>
      <c r="B14" s="174"/>
      <c r="C14" s="174"/>
    </row>
    <row r="15" spans="1:3" s="100" customFormat="1" ht="12" customHeight="1" x14ac:dyDescent="0.2">
      <c r="A15" s="174"/>
      <c r="B15" s="174"/>
      <c r="C15" s="174"/>
    </row>
    <row r="16" spans="1:3" s="100" customFormat="1" ht="12" customHeight="1" x14ac:dyDescent="0.2">
      <c r="A16" s="175" t="s">
        <v>179</v>
      </c>
      <c r="B16" s="175"/>
      <c r="C16" s="175"/>
    </row>
    <row r="17" spans="1:3" s="100" customFormat="1" ht="12" customHeight="1" x14ac:dyDescent="0.2">
      <c r="A17" s="176" t="s">
        <v>180</v>
      </c>
      <c r="B17" s="177"/>
      <c r="C17" s="177"/>
    </row>
    <row r="18" spans="1:3" s="100" customFormat="1" ht="12" customHeight="1" x14ac:dyDescent="0.2">
      <c r="A18" s="172"/>
      <c r="B18" s="172"/>
      <c r="C18" s="172"/>
    </row>
    <row r="19" spans="1:3" s="100" customFormat="1" ht="12" customHeight="1" x14ac:dyDescent="0.2">
      <c r="A19" s="172" t="s">
        <v>181</v>
      </c>
      <c r="B19" s="172"/>
      <c r="C19" s="172"/>
    </row>
    <row r="20" spans="1:3" s="100" customFormat="1" ht="12" customHeight="1" x14ac:dyDescent="0.2">
      <c r="A20" s="172"/>
      <c r="B20" s="172"/>
      <c r="C20" s="172"/>
    </row>
    <row r="21" spans="1:3" s="100" customFormat="1" ht="12" customHeight="1" x14ac:dyDescent="0.2">
      <c r="A21" s="103"/>
      <c r="B21" s="103" t="s">
        <v>182</v>
      </c>
      <c r="C21" s="103" t="s">
        <v>183</v>
      </c>
    </row>
    <row r="22" spans="1:3" s="100" customFormat="1" ht="12" customHeight="1" x14ac:dyDescent="0.2">
      <c r="A22" s="103"/>
      <c r="B22" s="104"/>
      <c r="C22" s="104"/>
    </row>
    <row r="23" spans="1:3" s="100" customFormat="1" ht="12" customHeight="1" x14ac:dyDescent="0.2">
      <c r="B23" s="105" t="s">
        <v>184</v>
      </c>
      <c r="C23" s="104" t="s">
        <v>185</v>
      </c>
    </row>
    <row r="24" spans="1:3" s="100" customFormat="1" ht="12" customHeight="1" x14ac:dyDescent="0.2">
      <c r="B24" s="100" t="s">
        <v>186</v>
      </c>
    </row>
    <row r="25" spans="1:3" s="100" customFormat="1" ht="12" customHeight="1" x14ac:dyDescent="0.2"/>
    <row r="26" spans="1:3" s="100" customFormat="1" ht="12" customHeight="1" x14ac:dyDescent="0.2"/>
    <row r="27" spans="1:3" s="100" customFormat="1" ht="12" customHeight="1" x14ac:dyDescent="0.2"/>
    <row r="28" spans="1:3" s="100" customFormat="1" ht="12" customHeight="1" x14ac:dyDescent="0.2"/>
    <row r="29" spans="1:3" s="100" customFormat="1" ht="12" customHeight="1" x14ac:dyDescent="0.2"/>
    <row r="30" spans="1:3" s="100" customFormat="1" ht="12" customHeight="1" x14ac:dyDescent="0.2"/>
    <row r="31" spans="1:3" ht="12" customHeight="1" x14ac:dyDescent="0.2">
      <c r="A31" s="100"/>
      <c r="B31" s="100"/>
      <c r="C31" s="100"/>
    </row>
  </sheetData>
  <mergeCells count="20">
    <mergeCell ref="A11:C11"/>
    <mergeCell ref="A1:C1"/>
    <mergeCell ref="A2:C2"/>
    <mergeCell ref="A3:C3"/>
    <mergeCell ref="A4:C4"/>
    <mergeCell ref="A5:C5"/>
    <mergeCell ref="A6:C6"/>
    <mergeCell ref="A7:C7"/>
    <mergeCell ref="A8:C8"/>
    <mergeCell ref="A9:C9"/>
    <mergeCell ref="A10:C10"/>
    <mergeCell ref="A18:C18"/>
    <mergeCell ref="A19:C19"/>
    <mergeCell ref="A20:C20"/>
    <mergeCell ref="A12:C12"/>
    <mergeCell ref="A13:C13"/>
    <mergeCell ref="A14:C14"/>
    <mergeCell ref="A15:C15"/>
    <mergeCell ref="A16:C16"/>
    <mergeCell ref="A17:C17"/>
  </mergeCells>
  <hyperlinks>
    <hyperlink ref="A13" r:id="rId1" location="abreadcrumb"/>
    <hyperlink ref="A17" r:id="rId2"/>
    <hyperlink ref="A8"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E113E 2021 00&amp;R&amp;"-,Standard"&amp;7&amp;P</oddFooter>
    <evenFooter>&amp;L&amp;"-,Standard"&amp;7&amp;P&amp;R&amp;"-,Standard"&amp;7StatA MV, Statistischer Bericht E113E 2021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election sqref="A1:B1"/>
    </sheetView>
  </sheetViews>
  <sheetFormatPr baseColWidth="10" defaultColWidth="11.42578125" defaultRowHeight="12" customHeight="1" x14ac:dyDescent="0.2"/>
  <cols>
    <col min="1" max="1" width="94.7109375" style="101" customWidth="1"/>
    <col min="2" max="16384" width="11.42578125" style="101"/>
  </cols>
  <sheetData>
    <row r="1" spans="1:1" s="106" customFormat="1" ht="35.1" customHeight="1" x14ac:dyDescent="0.2">
      <c r="A1" s="98" t="s">
        <v>187</v>
      </c>
    </row>
    <row r="6" spans="1:1" s="102" customFormat="1" ht="12" customHeight="1" x14ac:dyDescent="0.2"/>
    <row r="11" spans="1:1" s="102" customFormat="1" ht="12" customHeight="1" x14ac:dyDescent="0.2"/>
    <row r="18" s="102"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140" zoomScaleNormal="140" workbookViewId="0">
      <selection sqref="A1:C1"/>
    </sheetView>
  </sheetViews>
  <sheetFormatPr baseColWidth="10" defaultColWidth="11.42578125" defaultRowHeight="12" x14ac:dyDescent="0.2"/>
  <cols>
    <col min="1" max="1" width="10.7109375" style="22" customWidth="1"/>
    <col min="2" max="2" width="72.7109375" style="22" customWidth="1"/>
    <col min="3" max="3" width="8.7109375" style="22" customWidth="1"/>
    <col min="4" max="16384" width="11.42578125" style="22"/>
  </cols>
  <sheetData>
    <row r="1" spans="1:3" s="10" customFormat="1" ht="30" customHeight="1" x14ac:dyDescent="0.25">
      <c r="A1" s="146" t="s">
        <v>32</v>
      </c>
      <c r="B1" s="146"/>
      <c r="C1" s="146"/>
    </row>
    <row r="2" spans="1:3" s="11" customFormat="1" ht="23.1" customHeight="1" x14ac:dyDescent="0.2">
      <c r="C2" s="11" t="s">
        <v>33</v>
      </c>
    </row>
    <row r="3" spans="1:3" s="12" customFormat="1" ht="30" customHeight="1" x14ac:dyDescent="0.2">
      <c r="A3" s="147" t="s">
        <v>34</v>
      </c>
      <c r="B3" s="147"/>
      <c r="C3" s="11">
        <v>3</v>
      </c>
    </row>
    <row r="4" spans="1:3" s="12" customFormat="1" ht="30" customHeight="1" x14ac:dyDescent="0.2">
      <c r="A4" s="147" t="s">
        <v>35</v>
      </c>
      <c r="B4" s="147"/>
      <c r="C4" s="11">
        <v>3</v>
      </c>
    </row>
    <row r="5" spans="1:3" s="12" customFormat="1" ht="24" customHeight="1" x14ac:dyDescent="0.2">
      <c r="A5" s="13" t="s">
        <v>36</v>
      </c>
      <c r="B5" s="14" t="s">
        <v>199</v>
      </c>
      <c r="C5" s="11">
        <v>4</v>
      </c>
    </row>
    <row r="6" spans="1:3" s="12" customFormat="1" ht="24" customHeight="1" x14ac:dyDescent="0.2">
      <c r="A6" s="15"/>
      <c r="B6" s="14" t="s">
        <v>200</v>
      </c>
      <c r="C6" s="11">
        <v>4</v>
      </c>
    </row>
    <row r="7" spans="1:3" s="18" customFormat="1" ht="11.65" customHeight="1" x14ac:dyDescent="0.2">
      <c r="A7" s="16"/>
      <c r="B7" s="16"/>
      <c r="C7" s="17"/>
    </row>
    <row r="8" spans="1:3" s="12" customFormat="1" ht="12" customHeight="1" x14ac:dyDescent="0.2">
      <c r="A8" s="15" t="s">
        <v>37</v>
      </c>
      <c r="B8" s="19" t="s">
        <v>201</v>
      </c>
      <c r="C8" s="20">
        <v>5</v>
      </c>
    </row>
    <row r="9" spans="1:3" s="12" customFormat="1" ht="8.1" customHeight="1" x14ac:dyDescent="0.2">
      <c r="A9" s="15"/>
      <c r="B9" s="19"/>
      <c r="C9" s="20"/>
    </row>
    <row r="10" spans="1:3" s="12" customFormat="1" ht="24.75" customHeight="1" x14ac:dyDescent="0.2">
      <c r="A10" s="15" t="s">
        <v>38</v>
      </c>
      <c r="B10" s="19" t="s">
        <v>202</v>
      </c>
      <c r="C10" s="20">
        <v>6</v>
      </c>
    </row>
    <row r="11" spans="1:3" s="12" customFormat="1" ht="8.1" customHeight="1" x14ac:dyDescent="0.2">
      <c r="A11" s="15"/>
      <c r="B11" s="19"/>
      <c r="C11" s="20"/>
    </row>
    <row r="12" spans="1:3" s="12" customFormat="1" ht="12" customHeight="1" x14ac:dyDescent="0.2">
      <c r="A12" s="12" t="s">
        <v>39</v>
      </c>
      <c r="B12" s="19" t="s">
        <v>203</v>
      </c>
      <c r="C12" s="12">
        <v>7</v>
      </c>
    </row>
    <row r="13" spans="1:3" s="12" customFormat="1" ht="8.1" customHeight="1" x14ac:dyDescent="0.2">
      <c r="A13" s="13"/>
      <c r="B13" s="14"/>
      <c r="C13" s="20"/>
    </row>
    <row r="14" spans="1:3" s="12" customFormat="1" ht="12" customHeight="1" x14ac:dyDescent="0.2">
      <c r="A14" s="15" t="s">
        <v>40</v>
      </c>
      <c r="B14" s="19" t="s">
        <v>204</v>
      </c>
      <c r="C14" s="20">
        <v>8</v>
      </c>
    </row>
    <row r="15" spans="1:3" s="12" customFormat="1" ht="8.1" customHeight="1" x14ac:dyDescent="0.2">
      <c r="A15" s="13"/>
      <c r="B15" s="14"/>
      <c r="C15" s="20"/>
    </row>
    <row r="16" spans="1:3" s="12" customFormat="1" ht="12" customHeight="1" x14ac:dyDescent="0.2">
      <c r="A16" s="15" t="s">
        <v>41</v>
      </c>
      <c r="B16" s="19" t="s">
        <v>205</v>
      </c>
      <c r="C16" s="20">
        <v>9</v>
      </c>
    </row>
    <row r="17" spans="1:3" s="12" customFormat="1" ht="8.1" customHeight="1" x14ac:dyDescent="0.2">
      <c r="A17" s="13"/>
      <c r="B17" s="14"/>
      <c r="C17" s="20"/>
    </row>
    <row r="18" spans="1:3" s="12" customFormat="1" ht="12" customHeight="1" x14ac:dyDescent="0.2">
      <c r="A18" s="15" t="s">
        <v>42</v>
      </c>
      <c r="B18" s="19" t="s">
        <v>206</v>
      </c>
      <c r="C18" s="20">
        <v>10</v>
      </c>
    </row>
    <row r="19" spans="1:3" s="12" customFormat="1" ht="12" customHeight="1" x14ac:dyDescent="0.2">
      <c r="A19" s="15"/>
      <c r="B19" s="19"/>
      <c r="C19" s="20"/>
    </row>
    <row r="20" spans="1:3" x14ac:dyDescent="0.2">
      <c r="A20" s="21" t="s">
        <v>207</v>
      </c>
      <c r="B20" s="21"/>
      <c r="C20" s="22">
        <v>11</v>
      </c>
    </row>
    <row r="21" spans="1:3" x14ac:dyDescent="0.2">
      <c r="A21" s="21" t="s">
        <v>209</v>
      </c>
      <c r="B21" s="21"/>
      <c r="C21" s="22">
        <v>12</v>
      </c>
    </row>
    <row r="22" spans="1:3" x14ac:dyDescent="0.2">
      <c r="A22" s="21" t="s">
        <v>208</v>
      </c>
      <c r="B22" s="21"/>
      <c r="C22" s="22">
        <v>13</v>
      </c>
    </row>
    <row r="23" spans="1:3" x14ac:dyDescent="0.2">
      <c r="A23" s="21" t="s">
        <v>210</v>
      </c>
      <c r="B23" s="21"/>
      <c r="C23" s="22">
        <v>14</v>
      </c>
    </row>
    <row r="24" spans="1:3" x14ac:dyDescent="0.2">
      <c r="A24" s="21" t="s">
        <v>211</v>
      </c>
      <c r="B24" s="21"/>
      <c r="C24" s="22">
        <v>15</v>
      </c>
    </row>
    <row r="25" spans="1:3" x14ac:dyDescent="0.2">
      <c r="A25" s="21"/>
      <c r="B25" s="21"/>
    </row>
    <row r="26" spans="1:3" x14ac:dyDescent="0.2">
      <c r="A26" s="21"/>
      <c r="B26" s="21"/>
    </row>
    <row r="27" spans="1:3" x14ac:dyDescent="0.2">
      <c r="A27" s="21"/>
      <c r="B27" s="21"/>
    </row>
    <row r="28" spans="1:3" x14ac:dyDescent="0.2">
      <c r="A28" s="21"/>
      <c r="B28" s="21"/>
    </row>
    <row r="29" spans="1:3" x14ac:dyDescent="0.2">
      <c r="A29" s="21"/>
      <c r="B29" s="21"/>
    </row>
    <row r="30" spans="1:3" x14ac:dyDescent="0.2">
      <c r="A30" s="21"/>
      <c r="B30" s="21"/>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0" zoomScaleNormal="140" workbookViewId="0"/>
  </sheetViews>
  <sheetFormatPr baseColWidth="10" defaultColWidth="11.42578125" defaultRowHeight="12" customHeight="1" x14ac:dyDescent="0.2"/>
  <cols>
    <col min="1" max="1" width="93.28515625" style="20" customWidth="1"/>
    <col min="2" max="16384" width="11.42578125" style="22"/>
  </cols>
  <sheetData>
    <row r="1" spans="1:1" s="24" customFormat="1" ht="30" customHeight="1" x14ac:dyDescent="0.2">
      <c r="A1" s="23" t="s">
        <v>34</v>
      </c>
    </row>
    <row r="2" spans="1:1" ht="12" customHeight="1" x14ac:dyDescent="0.2">
      <c r="A2" s="25"/>
    </row>
    <row r="3" spans="1:1" ht="12" customHeight="1" x14ac:dyDescent="0.2">
      <c r="A3" s="25"/>
    </row>
    <row r="4" spans="1:1" ht="12" customHeight="1" x14ac:dyDescent="0.2">
      <c r="A4" s="25"/>
    </row>
    <row r="5" spans="1:1" ht="12" customHeight="1" x14ac:dyDescent="0.2">
      <c r="A5" s="25"/>
    </row>
    <row r="6" spans="1:1" ht="12" customHeight="1" x14ac:dyDescent="0.2">
      <c r="A6" s="25"/>
    </row>
    <row r="7" spans="1:1" ht="12" customHeight="1" x14ac:dyDescent="0.2">
      <c r="A7" s="25"/>
    </row>
    <row r="8" spans="1:1" ht="12" customHeight="1" x14ac:dyDescent="0.2">
      <c r="A8" s="25"/>
    </row>
    <row r="9" spans="1:1" ht="12" customHeight="1" x14ac:dyDescent="0.2">
      <c r="A9" s="25"/>
    </row>
    <row r="10" spans="1:1" ht="12" customHeight="1" x14ac:dyDescent="0.2">
      <c r="A10" s="25"/>
    </row>
    <row r="11" spans="1:1" ht="12" customHeight="1" x14ac:dyDescent="0.2">
      <c r="A11" s="25"/>
    </row>
    <row r="12" spans="1:1" ht="12" customHeight="1" x14ac:dyDescent="0.2">
      <c r="A12" s="25"/>
    </row>
    <row r="13" spans="1:1" ht="12" customHeight="1" x14ac:dyDescent="0.2">
      <c r="A13" s="25"/>
    </row>
    <row r="14" spans="1:1" ht="12" customHeight="1" x14ac:dyDescent="0.2">
      <c r="A14" s="25"/>
    </row>
    <row r="15" spans="1:1" ht="12" customHeight="1" x14ac:dyDescent="0.2">
      <c r="A15" s="2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75" x14ac:dyDescent="0.2"/>
  <cols>
    <col min="1" max="1" width="45.7109375" customWidth="1"/>
    <col min="2" max="2" width="45.5703125" customWidth="1"/>
    <col min="257" max="257" width="45.7109375" customWidth="1"/>
    <col min="258" max="258" width="45.5703125" customWidth="1"/>
    <col min="513" max="513" width="45.7109375" customWidth="1"/>
    <col min="514" max="514" width="45.5703125" customWidth="1"/>
    <col min="769" max="769" width="45.7109375" customWidth="1"/>
    <col min="770" max="770" width="45.5703125" customWidth="1"/>
    <col min="1025" max="1025" width="45.7109375" customWidth="1"/>
    <col min="1026" max="1026" width="45.5703125" customWidth="1"/>
    <col min="1281" max="1281" width="45.7109375" customWidth="1"/>
    <col min="1282" max="1282" width="45.5703125" customWidth="1"/>
    <col min="1537" max="1537" width="45.7109375" customWidth="1"/>
    <col min="1538" max="1538" width="45.5703125" customWidth="1"/>
    <col min="1793" max="1793" width="45.7109375" customWidth="1"/>
    <col min="1794" max="1794" width="45.5703125" customWidth="1"/>
    <col min="2049" max="2049" width="45.7109375" customWidth="1"/>
    <col min="2050" max="2050" width="45.5703125" customWidth="1"/>
    <col min="2305" max="2305" width="45.7109375" customWidth="1"/>
    <col min="2306" max="2306" width="45.5703125" customWidth="1"/>
    <col min="2561" max="2561" width="45.7109375" customWidth="1"/>
    <col min="2562" max="2562" width="45.5703125" customWidth="1"/>
    <col min="2817" max="2817" width="45.7109375" customWidth="1"/>
    <col min="2818" max="2818" width="45.5703125" customWidth="1"/>
    <col min="3073" max="3073" width="45.7109375" customWidth="1"/>
    <col min="3074" max="3074" width="45.5703125" customWidth="1"/>
    <col min="3329" max="3329" width="45.7109375" customWidth="1"/>
    <col min="3330" max="3330" width="45.5703125" customWidth="1"/>
    <col min="3585" max="3585" width="45.7109375" customWidth="1"/>
    <col min="3586" max="3586" width="45.5703125" customWidth="1"/>
    <col min="3841" max="3841" width="45.7109375" customWidth="1"/>
    <col min="3842" max="3842" width="45.5703125" customWidth="1"/>
    <col min="4097" max="4097" width="45.7109375" customWidth="1"/>
    <col min="4098" max="4098" width="45.5703125" customWidth="1"/>
    <col min="4353" max="4353" width="45.7109375" customWidth="1"/>
    <col min="4354" max="4354" width="45.5703125" customWidth="1"/>
    <col min="4609" max="4609" width="45.7109375" customWidth="1"/>
    <col min="4610" max="4610" width="45.5703125" customWidth="1"/>
    <col min="4865" max="4865" width="45.7109375" customWidth="1"/>
    <col min="4866" max="4866" width="45.5703125" customWidth="1"/>
    <col min="5121" max="5121" width="45.7109375" customWidth="1"/>
    <col min="5122" max="5122" width="45.5703125" customWidth="1"/>
    <col min="5377" max="5377" width="45.7109375" customWidth="1"/>
    <col min="5378" max="5378" width="45.5703125" customWidth="1"/>
    <col min="5633" max="5633" width="45.7109375" customWidth="1"/>
    <col min="5634" max="5634" width="45.5703125" customWidth="1"/>
    <col min="5889" max="5889" width="45.7109375" customWidth="1"/>
    <col min="5890" max="5890" width="45.5703125" customWidth="1"/>
    <col min="6145" max="6145" width="45.7109375" customWidth="1"/>
    <col min="6146" max="6146" width="45.5703125" customWidth="1"/>
    <col min="6401" max="6401" width="45.7109375" customWidth="1"/>
    <col min="6402" max="6402" width="45.5703125" customWidth="1"/>
    <col min="6657" max="6657" width="45.7109375" customWidth="1"/>
    <col min="6658" max="6658" width="45.5703125" customWidth="1"/>
    <col min="6913" max="6913" width="45.7109375" customWidth="1"/>
    <col min="6914" max="6914" width="45.5703125" customWidth="1"/>
    <col min="7169" max="7169" width="45.7109375" customWidth="1"/>
    <col min="7170" max="7170" width="45.5703125" customWidth="1"/>
    <col min="7425" max="7425" width="45.7109375" customWidth="1"/>
    <col min="7426" max="7426" width="45.5703125" customWidth="1"/>
    <col min="7681" max="7681" width="45.7109375" customWidth="1"/>
    <col min="7682" max="7682" width="45.5703125" customWidth="1"/>
    <col min="7937" max="7937" width="45.7109375" customWidth="1"/>
    <col min="7938" max="7938" width="45.5703125" customWidth="1"/>
    <col min="8193" max="8193" width="45.7109375" customWidth="1"/>
    <col min="8194" max="8194" width="45.5703125" customWidth="1"/>
    <col min="8449" max="8449" width="45.7109375" customWidth="1"/>
    <col min="8450" max="8450" width="45.5703125" customWidth="1"/>
    <col min="8705" max="8705" width="45.7109375" customWidth="1"/>
    <col min="8706" max="8706" width="45.5703125" customWidth="1"/>
    <col min="8961" max="8961" width="45.7109375" customWidth="1"/>
    <col min="8962" max="8962" width="45.5703125" customWidth="1"/>
    <col min="9217" max="9217" width="45.7109375" customWidth="1"/>
    <col min="9218" max="9218" width="45.5703125" customWidth="1"/>
    <col min="9473" max="9473" width="45.7109375" customWidth="1"/>
    <col min="9474" max="9474" width="45.5703125" customWidth="1"/>
    <col min="9729" max="9729" width="45.7109375" customWidth="1"/>
    <col min="9730" max="9730" width="45.5703125" customWidth="1"/>
    <col min="9985" max="9985" width="45.7109375" customWidth="1"/>
    <col min="9986" max="9986" width="45.5703125" customWidth="1"/>
    <col min="10241" max="10241" width="45.7109375" customWidth="1"/>
    <col min="10242" max="10242" width="45.5703125" customWidth="1"/>
    <col min="10497" max="10497" width="45.7109375" customWidth="1"/>
    <col min="10498" max="10498" width="45.5703125" customWidth="1"/>
    <col min="10753" max="10753" width="45.7109375" customWidth="1"/>
    <col min="10754" max="10754" width="45.5703125" customWidth="1"/>
    <col min="11009" max="11009" width="45.7109375" customWidth="1"/>
    <col min="11010" max="11010" width="45.5703125" customWidth="1"/>
    <col min="11265" max="11265" width="45.7109375" customWidth="1"/>
    <col min="11266" max="11266" width="45.5703125" customWidth="1"/>
    <col min="11521" max="11521" width="45.7109375" customWidth="1"/>
    <col min="11522" max="11522" width="45.5703125" customWidth="1"/>
    <col min="11777" max="11777" width="45.7109375" customWidth="1"/>
    <col min="11778" max="11778" width="45.5703125" customWidth="1"/>
    <col min="12033" max="12033" width="45.7109375" customWidth="1"/>
    <col min="12034" max="12034" width="45.5703125" customWidth="1"/>
    <col min="12289" max="12289" width="45.7109375" customWidth="1"/>
    <col min="12290" max="12290" width="45.5703125" customWidth="1"/>
    <col min="12545" max="12545" width="45.7109375" customWidth="1"/>
    <col min="12546" max="12546" width="45.5703125" customWidth="1"/>
    <col min="12801" max="12801" width="45.7109375" customWidth="1"/>
    <col min="12802" max="12802" width="45.5703125" customWidth="1"/>
    <col min="13057" max="13057" width="45.7109375" customWidth="1"/>
    <col min="13058" max="13058" width="45.5703125" customWidth="1"/>
    <col min="13313" max="13313" width="45.7109375" customWidth="1"/>
    <col min="13314" max="13314" width="45.5703125" customWidth="1"/>
    <col min="13569" max="13569" width="45.7109375" customWidth="1"/>
    <col min="13570" max="13570" width="45.5703125" customWidth="1"/>
    <col min="13825" max="13825" width="45.7109375" customWidth="1"/>
    <col min="13826" max="13826" width="45.5703125" customWidth="1"/>
    <col min="14081" max="14081" width="45.7109375" customWidth="1"/>
    <col min="14082" max="14082" width="45.5703125" customWidth="1"/>
    <col min="14337" max="14337" width="45.7109375" customWidth="1"/>
    <col min="14338" max="14338" width="45.5703125" customWidth="1"/>
    <col min="14593" max="14593" width="45.7109375" customWidth="1"/>
    <col min="14594" max="14594" width="45.5703125" customWidth="1"/>
    <col min="14849" max="14849" width="45.7109375" customWidth="1"/>
    <col min="14850" max="14850" width="45.5703125" customWidth="1"/>
    <col min="15105" max="15105" width="45.7109375" customWidth="1"/>
    <col min="15106" max="15106" width="45.5703125" customWidth="1"/>
    <col min="15361" max="15361" width="45.7109375" customWidth="1"/>
    <col min="15362" max="15362" width="45.5703125" customWidth="1"/>
    <col min="15617" max="15617" width="45.7109375" customWidth="1"/>
    <col min="15618" max="15618" width="45.5703125" customWidth="1"/>
    <col min="15873" max="15873" width="45.7109375" customWidth="1"/>
    <col min="15874" max="15874" width="45.5703125" customWidth="1"/>
    <col min="16129" max="16129" width="45.7109375" customWidth="1"/>
    <col min="16130" max="16130" width="45.5703125" customWidth="1"/>
  </cols>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6"/>
  <sheetViews>
    <sheetView zoomScale="140" zoomScaleNormal="140" workbookViewId="0">
      <pane xSplit="2" ySplit="6" topLeftCell="C7" activePane="bottomRight" state="frozen"/>
      <selection sqref="A1:B1"/>
      <selection pane="topRight" sqref="A1:B1"/>
      <selection pane="bottomLeft" sqref="A1:B1"/>
      <selection pane="bottomRight" activeCell="C7" sqref="C7:J7"/>
    </sheetView>
  </sheetViews>
  <sheetFormatPr baseColWidth="10" defaultColWidth="11.42578125" defaultRowHeight="12" customHeight="1" x14ac:dyDescent="0.2"/>
  <cols>
    <col min="1" max="1" width="3.7109375" style="28" customWidth="1"/>
    <col min="2" max="2" width="5.7109375" style="49" customWidth="1"/>
    <col min="3" max="3" width="10.7109375" style="28" customWidth="1"/>
    <col min="4" max="10" width="10.28515625" style="28" customWidth="1"/>
    <col min="11" max="16384" width="11.42578125" style="28"/>
  </cols>
  <sheetData>
    <row r="1" spans="1:10" s="27" customFormat="1" ht="30" customHeight="1" x14ac:dyDescent="0.2">
      <c r="A1" s="149" t="s">
        <v>37</v>
      </c>
      <c r="B1" s="150"/>
      <c r="C1" s="151" t="s">
        <v>188</v>
      </c>
      <c r="D1" s="152"/>
      <c r="E1" s="152"/>
      <c r="F1" s="152"/>
      <c r="G1" s="152"/>
      <c r="H1" s="152"/>
      <c r="I1" s="152"/>
      <c r="J1" s="153"/>
    </row>
    <row r="2" spans="1:10" ht="11.65" customHeight="1" x14ac:dyDescent="0.2">
      <c r="A2" s="154" t="s">
        <v>47</v>
      </c>
      <c r="B2" s="156" t="s">
        <v>48</v>
      </c>
      <c r="C2" s="156" t="s">
        <v>49</v>
      </c>
      <c r="D2" s="156" t="s">
        <v>50</v>
      </c>
      <c r="E2" s="156"/>
      <c r="F2" s="156"/>
      <c r="G2" s="156"/>
      <c r="H2" s="156"/>
      <c r="I2" s="156"/>
      <c r="J2" s="157"/>
    </row>
    <row r="3" spans="1:10" ht="11.65" customHeight="1" x14ac:dyDescent="0.2">
      <c r="A3" s="155"/>
      <c r="B3" s="156"/>
      <c r="C3" s="156"/>
      <c r="D3" s="156" t="s">
        <v>51</v>
      </c>
      <c r="E3" s="156" t="s">
        <v>52</v>
      </c>
      <c r="F3" s="156" t="s">
        <v>53</v>
      </c>
      <c r="G3" s="156" t="s">
        <v>54</v>
      </c>
      <c r="H3" s="156" t="s">
        <v>55</v>
      </c>
      <c r="I3" s="156" t="s">
        <v>56</v>
      </c>
      <c r="J3" s="157" t="s">
        <v>57</v>
      </c>
    </row>
    <row r="4" spans="1:10" ht="11.65" customHeight="1" x14ac:dyDescent="0.2">
      <c r="A4" s="155"/>
      <c r="B4" s="156"/>
      <c r="C4" s="156"/>
      <c r="D4" s="156"/>
      <c r="E4" s="156"/>
      <c r="F4" s="156"/>
      <c r="G4" s="156"/>
      <c r="H4" s="156"/>
      <c r="I4" s="156"/>
      <c r="J4" s="157"/>
    </row>
    <row r="5" spans="1:10" ht="11.65" customHeight="1" x14ac:dyDescent="0.2">
      <c r="A5" s="155"/>
      <c r="B5" s="156"/>
      <c r="C5" s="156"/>
      <c r="D5" s="156"/>
      <c r="E5" s="156"/>
      <c r="F5" s="156"/>
      <c r="G5" s="156"/>
      <c r="H5" s="156"/>
      <c r="I5" s="156"/>
      <c r="J5" s="157"/>
    </row>
    <row r="6" spans="1:10" s="32" customFormat="1" ht="11.65" customHeight="1" x14ac:dyDescent="0.15">
      <c r="A6" s="29">
        <v>1</v>
      </c>
      <c r="B6" s="30">
        <v>2</v>
      </c>
      <c r="C6" s="30">
        <v>3</v>
      </c>
      <c r="D6" s="30">
        <v>4</v>
      </c>
      <c r="E6" s="30">
        <v>5</v>
      </c>
      <c r="F6" s="30">
        <v>6</v>
      </c>
      <c r="G6" s="30">
        <v>7</v>
      </c>
      <c r="H6" s="30">
        <v>8</v>
      </c>
      <c r="I6" s="30">
        <v>9</v>
      </c>
      <c r="J6" s="31">
        <v>10</v>
      </c>
    </row>
    <row r="7" spans="1:10" s="35" customFormat="1" ht="20.100000000000001" customHeight="1" x14ac:dyDescent="0.2">
      <c r="A7" s="33"/>
      <c r="B7" s="34"/>
      <c r="C7" s="148" t="s">
        <v>58</v>
      </c>
      <c r="D7" s="148"/>
      <c r="E7" s="148"/>
      <c r="F7" s="148"/>
      <c r="G7" s="148"/>
      <c r="H7" s="148"/>
      <c r="I7" s="148"/>
      <c r="J7" s="148"/>
    </row>
    <row r="8" spans="1:10" ht="10.5" customHeight="1" x14ac:dyDescent="0.2">
      <c r="A8" s="36">
        <f>IF(D8&lt;&gt;"",COUNTA(D$8:D8),"")</f>
        <v>1</v>
      </c>
      <c r="B8" s="34">
        <v>2003</v>
      </c>
      <c r="C8" s="37">
        <v>15152417</v>
      </c>
      <c r="D8" s="37">
        <v>207696</v>
      </c>
      <c r="E8" s="37">
        <v>1690021</v>
      </c>
      <c r="F8" s="37">
        <v>6890377</v>
      </c>
      <c r="G8" s="37">
        <v>815148</v>
      </c>
      <c r="H8" s="37">
        <v>4835437</v>
      </c>
      <c r="I8" s="37">
        <v>549421</v>
      </c>
      <c r="J8" s="37">
        <v>164318</v>
      </c>
    </row>
    <row r="9" spans="1:10" ht="10.5" customHeight="1" x14ac:dyDescent="0.2">
      <c r="A9" s="36">
        <f>IF(D9&lt;&gt;"",COUNTA(D$8:D9),"")</f>
        <v>2</v>
      </c>
      <c r="B9" s="34">
        <v>2004</v>
      </c>
      <c r="C9" s="37">
        <v>15969945</v>
      </c>
      <c r="D9" s="37">
        <v>274057</v>
      </c>
      <c r="E9" s="37">
        <v>1727942</v>
      </c>
      <c r="F9" s="37">
        <v>6903438</v>
      </c>
      <c r="G9" s="37">
        <v>982896</v>
      </c>
      <c r="H9" s="37">
        <v>5197416</v>
      </c>
      <c r="I9" s="37">
        <v>685030</v>
      </c>
      <c r="J9" s="37">
        <v>199166</v>
      </c>
    </row>
    <row r="10" spans="1:10" ht="10.5" customHeight="1" x14ac:dyDescent="0.2">
      <c r="A10" s="36">
        <f>IF(D10&lt;&gt;"",COUNTA(D$8:D10),"")</f>
        <v>3</v>
      </c>
      <c r="B10" s="34">
        <v>2005</v>
      </c>
      <c r="C10" s="37">
        <v>15964026</v>
      </c>
      <c r="D10" s="37">
        <v>233413</v>
      </c>
      <c r="E10" s="37">
        <v>1573210</v>
      </c>
      <c r="F10" s="37">
        <v>6617945</v>
      </c>
      <c r="G10" s="37">
        <v>1195214</v>
      </c>
      <c r="H10" s="37">
        <v>5439566</v>
      </c>
      <c r="I10" s="37">
        <v>715096</v>
      </c>
      <c r="J10" s="37">
        <v>189582</v>
      </c>
    </row>
    <row r="11" spans="1:10" ht="10.5" customHeight="1" x14ac:dyDescent="0.2">
      <c r="A11" s="36">
        <f>IF(D11&lt;&gt;"",COUNTA(D$8:D11),"")</f>
        <v>4</v>
      </c>
      <c r="B11" s="34">
        <v>2006</v>
      </c>
      <c r="C11" s="37">
        <v>17288702</v>
      </c>
      <c r="D11" s="37">
        <v>172352</v>
      </c>
      <c r="E11" s="37">
        <v>1474652</v>
      </c>
      <c r="F11" s="37">
        <v>6525760</v>
      </c>
      <c r="G11" s="37">
        <v>2179218</v>
      </c>
      <c r="H11" s="37">
        <v>5939264</v>
      </c>
      <c r="I11" s="37">
        <v>826077</v>
      </c>
      <c r="J11" s="37">
        <v>171379</v>
      </c>
    </row>
    <row r="12" spans="1:10" ht="10.5" customHeight="1" x14ac:dyDescent="0.2">
      <c r="A12" s="36">
        <f>IF(D12&lt;&gt;"",COUNTA(D$8:D12),"")</f>
        <v>5</v>
      </c>
      <c r="B12" s="34">
        <v>2007</v>
      </c>
      <c r="C12" s="37">
        <v>19024428</v>
      </c>
      <c r="D12" s="37">
        <v>277002</v>
      </c>
      <c r="E12" s="37">
        <v>1537374</v>
      </c>
      <c r="F12" s="37">
        <v>6577080</v>
      </c>
      <c r="G12" s="37">
        <v>2571217</v>
      </c>
      <c r="H12" s="37">
        <v>6529082</v>
      </c>
      <c r="I12" s="37">
        <v>1401659</v>
      </c>
      <c r="J12" s="37">
        <v>131014</v>
      </c>
    </row>
    <row r="13" spans="1:10" ht="10.5" customHeight="1" x14ac:dyDescent="0.2">
      <c r="A13" s="36">
        <f>IF(D13&lt;&gt;"",COUNTA(D$8:D13),"")</f>
        <v>6</v>
      </c>
      <c r="B13" s="34" t="s">
        <v>59</v>
      </c>
      <c r="C13" s="37">
        <v>19277903</v>
      </c>
      <c r="D13" s="37">
        <v>285146</v>
      </c>
      <c r="E13" s="37">
        <v>847126</v>
      </c>
      <c r="F13" s="37">
        <v>6589558</v>
      </c>
      <c r="G13" s="37">
        <v>3415528</v>
      </c>
      <c r="H13" s="37">
        <v>6498354</v>
      </c>
      <c r="I13" s="37">
        <v>1455234</v>
      </c>
      <c r="J13" s="37">
        <v>186958</v>
      </c>
    </row>
    <row r="14" spans="1:10" ht="10.5" customHeight="1" x14ac:dyDescent="0.2">
      <c r="A14" s="36">
        <f>IF(D14&lt;&gt;"",COUNTA(D$8:D14),"")</f>
        <v>7</v>
      </c>
      <c r="B14" s="34">
        <v>2009</v>
      </c>
      <c r="C14" s="37">
        <v>20055603</v>
      </c>
      <c r="D14" s="37">
        <v>314747</v>
      </c>
      <c r="E14" s="37">
        <v>953801</v>
      </c>
      <c r="F14" s="37">
        <v>6419580</v>
      </c>
      <c r="G14" s="37">
        <v>4036842</v>
      </c>
      <c r="H14" s="37">
        <v>6014435</v>
      </c>
      <c r="I14" s="37">
        <v>1456286</v>
      </c>
      <c r="J14" s="37">
        <v>859914</v>
      </c>
    </row>
    <row r="15" spans="1:10" ht="10.5" customHeight="1" x14ac:dyDescent="0.2">
      <c r="A15" s="36">
        <f>IF(D15&lt;&gt;"",COUNTA(D$8:D15),"")</f>
        <v>8</v>
      </c>
      <c r="B15" s="34">
        <v>2010</v>
      </c>
      <c r="C15" s="37">
        <v>22053583</v>
      </c>
      <c r="D15" s="37">
        <v>302579</v>
      </c>
      <c r="E15" s="37">
        <v>738437</v>
      </c>
      <c r="F15" s="37">
        <v>7462858</v>
      </c>
      <c r="G15" s="37">
        <v>4190562</v>
      </c>
      <c r="H15" s="37">
        <v>6316082</v>
      </c>
      <c r="I15" s="37">
        <v>1917950</v>
      </c>
      <c r="J15" s="37">
        <v>1125115</v>
      </c>
    </row>
    <row r="16" spans="1:10" ht="10.5" customHeight="1" x14ac:dyDescent="0.2">
      <c r="A16" s="36">
        <f>IF(D16&lt;&gt;"",COUNTA(D$8:D16),"")</f>
        <v>9</v>
      </c>
      <c r="B16" s="34">
        <v>2011</v>
      </c>
      <c r="C16" s="37">
        <v>21725392.620000001</v>
      </c>
      <c r="D16" s="37">
        <v>413768.11</v>
      </c>
      <c r="E16" s="37">
        <v>679524.49</v>
      </c>
      <c r="F16" s="37">
        <v>7162234.8099999996</v>
      </c>
      <c r="G16" s="37">
        <v>4348755.57</v>
      </c>
      <c r="H16" s="37">
        <v>6347358.7999999998</v>
      </c>
      <c r="I16" s="37">
        <v>1658206.69</v>
      </c>
      <c r="J16" s="37">
        <v>1115544.1599999999</v>
      </c>
    </row>
    <row r="17" spans="1:10" ht="10.5" customHeight="1" x14ac:dyDescent="0.2">
      <c r="A17" s="36">
        <f>IF(D17&lt;&gt;"",COUNTA(D$8:D17),"")</f>
        <v>10</v>
      </c>
      <c r="B17" s="34">
        <v>2012</v>
      </c>
      <c r="C17" s="37">
        <v>21529179.399999999</v>
      </c>
      <c r="D17" s="37">
        <v>454460.67</v>
      </c>
      <c r="E17" s="37">
        <v>578714.31000000006</v>
      </c>
      <c r="F17" s="37">
        <v>7742364.9299999997</v>
      </c>
      <c r="G17" s="37">
        <v>4157199.93</v>
      </c>
      <c r="H17" s="37">
        <v>5789067.5899999999</v>
      </c>
      <c r="I17" s="37">
        <v>1717198.28</v>
      </c>
      <c r="J17" s="37">
        <v>1090173.68</v>
      </c>
    </row>
    <row r="18" spans="1:10" ht="10.5" customHeight="1" x14ac:dyDescent="0.2">
      <c r="A18" s="36">
        <f>IF(D18&lt;&gt;"",COUNTA(D$8:D18),"")</f>
        <v>11</v>
      </c>
      <c r="B18" s="34">
        <v>2013</v>
      </c>
      <c r="C18" s="37">
        <v>22009665.48</v>
      </c>
      <c r="D18" s="37">
        <v>432519.45</v>
      </c>
      <c r="E18" s="37">
        <v>446104.11</v>
      </c>
      <c r="F18" s="37">
        <v>7674059.3600000003</v>
      </c>
      <c r="G18" s="37">
        <v>4635643.22</v>
      </c>
      <c r="H18" s="37">
        <v>6393512.9199999999</v>
      </c>
      <c r="I18" s="37">
        <v>2304267.39</v>
      </c>
      <c r="J18" s="37">
        <v>123559.03</v>
      </c>
    </row>
    <row r="19" spans="1:10" ht="10.5" customHeight="1" x14ac:dyDescent="0.2">
      <c r="A19" s="36">
        <f>IF(D19&lt;&gt;"",COUNTA(D$8:D19),"")</f>
        <v>12</v>
      </c>
      <c r="B19" s="34">
        <v>2014</v>
      </c>
      <c r="C19" s="37">
        <v>22520248.050000001</v>
      </c>
      <c r="D19" s="37">
        <v>474453.74</v>
      </c>
      <c r="E19" s="37">
        <v>365936.71</v>
      </c>
      <c r="F19" s="37">
        <v>7641057.6200000001</v>
      </c>
      <c r="G19" s="38">
        <v>4865008.45</v>
      </c>
      <c r="H19" s="37">
        <v>6546907.8399999999</v>
      </c>
      <c r="I19" s="37">
        <v>2532660.2200000002</v>
      </c>
      <c r="J19" s="37">
        <v>94223.47</v>
      </c>
    </row>
    <row r="20" spans="1:10" ht="10.5" customHeight="1" x14ac:dyDescent="0.2">
      <c r="A20" s="36">
        <f>IF(D20&lt;&gt;"",COUNTA(D$8:D20),"")</f>
        <v>13</v>
      </c>
      <c r="B20" s="34">
        <v>2015</v>
      </c>
      <c r="C20" s="37">
        <v>22553500</v>
      </c>
      <c r="D20" s="37">
        <v>642393</v>
      </c>
      <c r="E20" s="37">
        <v>393760</v>
      </c>
      <c r="F20" s="37">
        <v>7737542</v>
      </c>
      <c r="G20" s="38">
        <v>4699672</v>
      </c>
      <c r="H20" s="37">
        <v>6645897</v>
      </c>
      <c r="I20" s="37">
        <v>2361836</v>
      </c>
      <c r="J20" s="37">
        <v>72400</v>
      </c>
    </row>
    <row r="21" spans="1:10" ht="10.5" customHeight="1" x14ac:dyDescent="0.2">
      <c r="A21" s="36">
        <f>IF(D21&lt;&gt;"",COUNTA(D$8:D21),"")</f>
        <v>14</v>
      </c>
      <c r="B21" s="34">
        <v>2016</v>
      </c>
      <c r="C21" s="37">
        <v>22327981</v>
      </c>
      <c r="D21" s="37">
        <v>585245</v>
      </c>
      <c r="E21" s="37">
        <v>373524</v>
      </c>
      <c r="F21" s="37">
        <v>7910307</v>
      </c>
      <c r="G21" s="38">
        <v>4409463</v>
      </c>
      <c r="H21" s="37">
        <v>6505429</v>
      </c>
      <c r="I21" s="37">
        <v>2457092</v>
      </c>
      <c r="J21" s="37">
        <v>86921</v>
      </c>
    </row>
    <row r="22" spans="1:10" ht="10.5" customHeight="1" x14ac:dyDescent="0.2">
      <c r="A22" s="36">
        <f>IF(D22&lt;&gt;"",COUNTA(D$8:D22),"")</f>
        <v>15</v>
      </c>
      <c r="B22" s="34">
        <v>2017</v>
      </c>
      <c r="C22" s="37">
        <v>22604353</v>
      </c>
      <c r="D22" s="37">
        <v>646246</v>
      </c>
      <c r="E22" s="37">
        <v>434765</v>
      </c>
      <c r="F22" s="37">
        <v>7771535</v>
      </c>
      <c r="G22" s="37">
        <v>4673228</v>
      </c>
      <c r="H22" s="37">
        <v>6525922</v>
      </c>
      <c r="I22" s="37">
        <v>2464046</v>
      </c>
      <c r="J22" s="37">
        <v>88611</v>
      </c>
    </row>
    <row r="23" spans="1:10" ht="10.5" customHeight="1" x14ac:dyDescent="0.2">
      <c r="A23" s="36">
        <f>IF(D23&lt;&gt;"",COUNTA(D$8:D23),"")</f>
        <v>16</v>
      </c>
      <c r="B23" s="34">
        <v>2018</v>
      </c>
      <c r="C23" s="37">
        <v>23256678.859999999</v>
      </c>
      <c r="D23" s="37">
        <v>619883.88</v>
      </c>
      <c r="E23" s="37">
        <v>467705.63</v>
      </c>
      <c r="F23" s="37">
        <v>8274562.5800000001</v>
      </c>
      <c r="G23" s="37">
        <v>4576502.95</v>
      </c>
      <c r="H23" s="37">
        <v>6722252.4699999997</v>
      </c>
      <c r="I23" s="37">
        <v>2480855.59</v>
      </c>
      <c r="J23" s="37">
        <v>114915.76</v>
      </c>
    </row>
    <row r="24" spans="1:10" ht="10.5" customHeight="1" x14ac:dyDescent="0.2">
      <c r="A24" s="36">
        <f>IF(D24&lt;&gt;"",COUNTA(D$8:D24),"")</f>
        <v>17</v>
      </c>
      <c r="B24" s="34">
        <v>2019</v>
      </c>
      <c r="C24" s="37">
        <v>22728238.120000001</v>
      </c>
      <c r="D24" s="37">
        <v>615441.06000000006</v>
      </c>
      <c r="E24" s="37">
        <v>393932.92</v>
      </c>
      <c r="F24" s="37">
        <v>8279374.0199999996</v>
      </c>
      <c r="G24" s="37">
        <v>4269674.26</v>
      </c>
      <c r="H24" s="37">
        <v>6821454.4199999999</v>
      </c>
      <c r="I24" s="37">
        <v>2238782.17</v>
      </c>
      <c r="J24" s="37">
        <v>109579.27</v>
      </c>
    </row>
    <row r="25" spans="1:10" ht="10.5" customHeight="1" x14ac:dyDescent="0.2">
      <c r="A25" s="36">
        <f>IF(D25&lt;&gt;"",COUNTA(D$8:D25),"")</f>
        <v>18</v>
      </c>
      <c r="B25" s="34">
        <v>2020</v>
      </c>
      <c r="C25" s="39">
        <v>22739680.550000001</v>
      </c>
      <c r="D25" s="39">
        <v>626362.91</v>
      </c>
      <c r="E25" s="39">
        <v>382352.43</v>
      </c>
      <c r="F25" s="39">
        <v>8594400.7599999998</v>
      </c>
      <c r="G25" s="39">
        <v>4412072.32</v>
      </c>
      <c r="H25" s="39">
        <v>6555613.3399999999</v>
      </c>
      <c r="I25" s="39">
        <v>2095584.58</v>
      </c>
      <c r="J25" s="39">
        <v>73294.210000000006</v>
      </c>
    </row>
    <row r="26" spans="1:10" ht="10.5" customHeight="1" x14ac:dyDescent="0.2">
      <c r="A26" s="36">
        <f>IF(D26&lt;&gt;"",COUNTA(D$8:D26),"")</f>
        <v>19</v>
      </c>
      <c r="B26" s="40">
        <v>2021</v>
      </c>
      <c r="C26" s="41">
        <v>23472818.34</v>
      </c>
      <c r="D26" s="41">
        <v>657510.81000000006</v>
      </c>
      <c r="E26" s="41">
        <v>370292.06</v>
      </c>
      <c r="F26" s="41">
        <v>8677749.9000000004</v>
      </c>
      <c r="G26" s="41">
        <v>4591396.4400000004</v>
      </c>
      <c r="H26" s="41">
        <v>6828837.2199999997</v>
      </c>
      <c r="I26" s="41">
        <v>2181532.79</v>
      </c>
      <c r="J26" s="41">
        <v>165499.12</v>
      </c>
    </row>
    <row r="27" spans="1:10" ht="20.100000000000001" customHeight="1" x14ac:dyDescent="0.2">
      <c r="A27" s="36" t="str">
        <f>IF(D27&lt;&gt;"",COUNTA(D$8:D27),"")</f>
        <v/>
      </c>
      <c r="B27" s="40"/>
      <c r="C27" s="148" t="s">
        <v>60</v>
      </c>
      <c r="D27" s="148"/>
      <c r="E27" s="148"/>
      <c r="F27" s="148"/>
      <c r="G27" s="148"/>
      <c r="H27" s="148"/>
      <c r="I27" s="148"/>
      <c r="J27" s="148"/>
    </row>
    <row r="28" spans="1:10" ht="10.5" customHeight="1" x14ac:dyDescent="0.2">
      <c r="A28" s="36">
        <f>IF(D28&lt;&gt;"",COUNTA(D$8:D28),"")</f>
        <v>20</v>
      </c>
      <c r="B28" s="34">
        <v>2003</v>
      </c>
      <c r="C28" s="42">
        <v>100</v>
      </c>
      <c r="D28" s="43">
        <f>D8/$C8*100</f>
        <v>1.3707120124795933</v>
      </c>
      <c r="E28" s="43">
        <f t="shared" ref="E28:J28" si="0">E8/$C8*100</f>
        <v>11.153474722877545</v>
      </c>
      <c r="F28" s="43">
        <f t="shared" si="0"/>
        <v>45.473781509576988</v>
      </c>
      <c r="G28" s="43">
        <f t="shared" si="0"/>
        <v>5.3796565920803268</v>
      </c>
      <c r="H28" s="43">
        <f t="shared" si="0"/>
        <v>31.911984734844612</v>
      </c>
      <c r="I28" s="43">
        <f t="shared" si="0"/>
        <v>3.6259627754436798</v>
      </c>
      <c r="J28" s="43">
        <f t="shared" si="0"/>
        <v>1.0844342523044344</v>
      </c>
    </row>
    <row r="29" spans="1:10" ht="10.5" customHeight="1" x14ac:dyDescent="0.2">
      <c r="A29" s="36">
        <f>IF(D29&lt;&gt;"",COUNTA(D$8:D29),"")</f>
        <v>21</v>
      </c>
      <c r="B29" s="34">
        <v>2004</v>
      </c>
      <c r="C29" s="42">
        <v>100</v>
      </c>
      <c r="D29" s="43">
        <f t="shared" ref="D29:J44" si="1">D9/$C9*100</f>
        <v>1.7160797986467704</v>
      </c>
      <c r="E29" s="43">
        <f t="shared" si="1"/>
        <v>10.819962122599671</v>
      </c>
      <c r="F29" s="43">
        <f t="shared" si="1"/>
        <v>43.227688010196651</v>
      </c>
      <c r="G29" s="43">
        <f t="shared" si="1"/>
        <v>6.1546611462969976</v>
      </c>
      <c r="H29" s="43">
        <f t="shared" si="1"/>
        <v>32.544983717852503</v>
      </c>
      <c r="I29" s="43">
        <f t="shared" si="1"/>
        <v>4.2894950483548939</v>
      </c>
      <c r="J29" s="43">
        <f t="shared" si="1"/>
        <v>1.2471301560525099</v>
      </c>
    </row>
    <row r="30" spans="1:10" ht="10.5" customHeight="1" x14ac:dyDescent="0.2">
      <c r="A30" s="36">
        <f>IF(D30&lt;&gt;"",COUNTA(D$8:D30),"")</f>
        <v>22</v>
      </c>
      <c r="B30" s="34">
        <v>2005</v>
      </c>
      <c r="C30" s="42">
        <v>100</v>
      </c>
      <c r="D30" s="43">
        <f t="shared" si="1"/>
        <v>1.4621186409994571</v>
      </c>
      <c r="E30" s="43">
        <f t="shared" si="1"/>
        <v>9.854719605192324</v>
      </c>
      <c r="F30" s="43">
        <f t="shared" si="1"/>
        <v>41.455363452803198</v>
      </c>
      <c r="G30" s="43">
        <f t="shared" si="1"/>
        <v>7.4869209057915596</v>
      </c>
      <c r="H30" s="43">
        <f t="shared" si="1"/>
        <v>34.073898401318061</v>
      </c>
      <c r="I30" s="43">
        <f t="shared" si="1"/>
        <v>4.4794214191332431</v>
      </c>
      <c r="J30" s="43">
        <f t="shared" si="1"/>
        <v>1.1875575747621558</v>
      </c>
    </row>
    <row r="31" spans="1:10" ht="10.5" customHeight="1" x14ac:dyDescent="0.2">
      <c r="A31" s="36">
        <f>IF(D31&lt;&gt;"",COUNTA(D$8:D31),"")</f>
        <v>23</v>
      </c>
      <c r="B31" s="34">
        <v>2006</v>
      </c>
      <c r="C31" s="42">
        <v>100</v>
      </c>
      <c r="D31" s="43">
        <f t="shared" si="1"/>
        <v>0.99690537785890454</v>
      </c>
      <c r="E31" s="43">
        <f t="shared" si="1"/>
        <v>8.5295703517823362</v>
      </c>
      <c r="F31" s="43">
        <f t="shared" si="1"/>
        <v>37.745806481018647</v>
      </c>
      <c r="G31" s="43">
        <f t="shared" si="1"/>
        <v>12.604867618170527</v>
      </c>
      <c r="H31" s="43">
        <f t="shared" si="1"/>
        <v>34.353440761486894</v>
      </c>
      <c r="I31" s="43">
        <f t="shared" si="1"/>
        <v>4.7781319846915054</v>
      </c>
      <c r="J31" s="43">
        <f t="shared" si="1"/>
        <v>0.99127742499118787</v>
      </c>
    </row>
    <row r="32" spans="1:10" ht="10.5" customHeight="1" x14ac:dyDescent="0.2">
      <c r="A32" s="36">
        <f>IF(D32&lt;&gt;"",COUNTA(D$8:D32),"")</f>
        <v>24</v>
      </c>
      <c r="B32" s="34">
        <v>2007</v>
      </c>
      <c r="C32" s="42">
        <v>100</v>
      </c>
      <c r="D32" s="43">
        <f t="shared" si="1"/>
        <v>1.4560332641801372</v>
      </c>
      <c r="E32" s="43">
        <f t="shared" si="1"/>
        <v>8.0810524237574963</v>
      </c>
      <c r="F32" s="43">
        <f t="shared" si="1"/>
        <v>34.57176215757972</v>
      </c>
      <c r="G32" s="43">
        <f t="shared" si="1"/>
        <v>13.515344587495616</v>
      </c>
      <c r="H32" s="43">
        <f t="shared" si="1"/>
        <v>34.319465478804403</v>
      </c>
      <c r="I32" s="43">
        <f t="shared" si="1"/>
        <v>7.3676801215784256</v>
      </c>
      <c r="J32" s="43">
        <f t="shared" si="1"/>
        <v>0.68866196660419954</v>
      </c>
    </row>
    <row r="33" spans="1:10" ht="10.5" customHeight="1" x14ac:dyDescent="0.2">
      <c r="A33" s="36">
        <f>IF(D33&lt;&gt;"",COUNTA(D$8:D33),"")</f>
        <v>25</v>
      </c>
      <c r="B33" s="34" t="s">
        <v>59</v>
      </c>
      <c r="C33" s="42">
        <v>100</v>
      </c>
      <c r="D33" s="43">
        <f t="shared" si="1"/>
        <v>1.4791339078736936</v>
      </c>
      <c r="E33" s="43">
        <f t="shared" si="1"/>
        <v>4.3942850008115508</v>
      </c>
      <c r="F33" s="43">
        <f t="shared" si="1"/>
        <v>34.181923210216382</v>
      </c>
      <c r="G33" s="43">
        <f t="shared" si="1"/>
        <v>17.717321225239072</v>
      </c>
      <c r="H33" s="43">
        <f t="shared" si="1"/>
        <v>33.70882196056283</v>
      </c>
      <c r="I33" s="43">
        <f t="shared" si="1"/>
        <v>7.5487152311120145</v>
      </c>
      <c r="J33" s="43">
        <f t="shared" si="1"/>
        <v>0.9698046514706502</v>
      </c>
    </row>
    <row r="34" spans="1:10" ht="10.5" customHeight="1" x14ac:dyDescent="0.2">
      <c r="A34" s="36">
        <f>IF(D34&lt;&gt;"",COUNTA(D$8:D34),"")</f>
        <v>26</v>
      </c>
      <c r="B34" s="34">
        <v>2009</v>
      </c>
      <c r="C34" s="42">
        <v>100</v>
      </c>
      <c r="D34" s="43">
        <f t="shared" si="1"/>
        <v>1.5693719106825161</v>
      </c>
      <c r="E34" s="43">
        <f t="shared" si="1"/>
        <v>4.7557832093106347</v>
      </c>
      <c r="F34" s="43">
        <f t="shared" si="1"/>
        <v>32.0089104276745</v>
      </c>
      <c r="G34" s="43">
        <f t="shared" si="1"/>
        <v>20.12825044452665</v>
      </c>
      <c r="H34" s="43">
        <f t="shared" si="1"/>
        <v>29.988801633139627</v>
      </c>
      <c r="I34" s="43">
        <f t="shared" si="1"/>
        <v>7.2612426562292844</v>
      </c>
      <c r="J34" s="43">
        <f t="shared" si="1"/>
        <v>4.2876496907123665</v>
      </c>
    </row>
    <row r="35" spans="1:10" ht="10.5" customHeight="1" x14ac:dyDescent="0.2">
      <c r="A35" s="36">
        <f>IF(D35&lt;&gt;"",COUNTA(D$8:D35),"")</f>
        <v>27</v>
      </c>
      <c r="B35" s="34">
        <v>2010</v>
      </c>
      <c r="C35" s="42">
        <v>100</v>
      </c>
      <c r="D35" s="43">
        <f t="shared" si="1"/>
        <v>1.3720174177592821</v>
      </c>
      <c r="E35" s="43">
        <f t="shared" si="1"/>
        <v>3.3483765427141701</v>
      </c>
      <c r="F35" s="43">
        <f t="shared" si="1"/>
        <v>33.839662244452526</v>
      </c>
      <c r="G35" s="43">
        <f t="shared" si="1"/>
        <v>19.001728653343992</v>
      </c>
      <c r="H35" s="43">
        <f t="shared" si="1"/>
        <v>28.639709021432026</v>
      </c>
      <c r="I35" s="43">
        <f t="shared" si="1"/>
        <v>8.6967727647702411</v>
      </c>
      <c r="J35" s="43">
        <f t="shared" si="1"/>
        <v>5.1017333555277613</v>
      </c>
    </row>
    <row r="36" spans="1:10" ht="10.5" customHeight="1" x14ac:dyDescent="0.2">
      <c r="A36" s="36">
        <f>IF(D36&lt;&gt;"",COUNTA(D$8:D36),"")</f>
        <v>28</v>
      </c>
      <c r="B36" s="34">
        <v>2011</v>
      </c>
      <c r="C36" s="42">
        <v>100</v>
      </c>
      <c r="D36" s="43">
        <f t="shared" si="1"/>
        <v>1.904536858031705</v>
      </c>
      <c r="E36" s="43">
        <f t="shared" si="1"/>
        <v>3.1277892274979742</v>
      </c>
      <c r="F36" s="43">
        <f t="shared" si="1"/>
        <v>32.967113346465268</v>
      </c>
      <c r="G36" s="43">
        <f t="shared" si="1"/>
        <v>20.016925107243473</v>
      </c>
      <c r="H36" s="43">
        <f t="shared" si="1"/>
        <v>29.216313421911355</v>
      </c>
      <c r="I36" s="43">
        <f t="shared" si="1"/>
        <v>7.6325740989071242</v>
      </c>
      <c r="J36" s="43">
        <f t="shared" si="1"/>
        <v>5.1347479859721856</v>
      </c>
    </row>
    <row r="37" spans="1:10" ht="10.5" customHeight="1" x14ac:dyDescent="0.2">
      <c r="A37" s="36">
        <f>IF(D37&lt;&gt;"",COUNTA(D$8:D37),"")</f>
        <v>29</v>
      </c>
      <c r="B37" s="34">
        <v>2012</v>
      </c>
      <c r="C37" s="42">
        <v>100</v>
      </c>
      <c r="D37" s="43">
        <f t="shared" si="1"/>
        <v>2.1109056762284215</v>
      </c>
      <c r="E37" s="43">
        <f t="shared" si="1"/>
        <v>2.6880462986898612</v>
      </c>
      <c r="F37" s="43">
        <f t="shared" si="1"/>
        <v>35.962192455881528</v>
      </c>
      <c r="G37" s="43">
        <f t="shared" si="1"/>
        <v>19.30960698855062</v>
      </c>
      <c r="H37" s="43">
        <f t="shared" si="1"/>
        <v>26.889401971354282</v>
      </c>
      <c r="I37" s="43">
        <f t="shared" si="1"/>
        <v>7.9761436703899653</v>
      </c>
      <c r="J37" s="43">
        <f t="shared" si="1"/>
        <v>5.0637028924567371</v>
      </c>
    </row>
    <row r="38" spans="1:10" ht="10.5" customHeight="1" x14ac:dyDescent="0.2">
      <c r="A38" s="36">
        <f>IF(D38&lt;&gt;"",COUNTA(D$8:D38),"")</f>
        <v>30</v>
      </c>
      <c r="B38" s="34">
        <v>2013</v>
      </c>
      <c r="C38" s="42">
        <v>100</v>
      </c>
      <c r="D38" s="43">
        <f t="shared" si="1"/>
        <v>1.9651341379678253</v>
      </c>
      <c r="E38" s="43">
        <f t="shared" si="1"/>
        <v>2.0268554758606898</v>
      </c>
      <c r="F38" s="43">
        <f t="shared" si="1"/>
        <v>34.86676963342925</v>
      </c>
      <c r="G38" s="43">
        <f t="shared" si="1"/>
        <v>21.061852231295248</v>
      </c>
      <c r="H38" s="43">
        <f t="shared" si="1"/>
        <v>29.048660125296916</v>
      </c>
      <c r="I38" s="43">
        <f t="shared" si="1"/>
        <v>10.469343080629139</v>
      </c>
      <c r="J38" s="43">
        <f t="shared" si="1"/>
        <v>0.56138531552093351</v>
      </c>
    </row>
    <row r="39" spans="1:10" ht="10.5" customHeight="1" x14ac:dyDescent="0.2">
      <c r="A39" s="36">
        <f>IF(D39&lt;&gt;"",COUNTA(D$8:D39),"")</f>
        <v>31</v>
      </c>
      <c r="B39" s="34">
        <v>2014</v>
      </c>
      <c r="C39" s="42">
        <v>100</v>
      </c>
      <c r="D39" s="43">
        <f t="shared" si="1"/>
        <v>2.1067873628505613</v>
      </c>
      <c r="E39" s="43">
        <f t="shared" si="1"/>
        <v>1.6249230878254024</v>
      </c>
      <c r="F39" s="43">
        <f t="shared" si="1"/>
        <v>33.929722279413348</v>
      </c>
      <c r="G39" s="43">
        <f t="shared" si="1"/>
        <v>21.602819112820562</v>
      </c>
      <c r="H39" s="43">
        <f t="shared" si="1"/>
        <v>29.071206611332151</v>
      </c>
      <c r="I39" s="43">
        <f t="shared" si="1"/>
        <v>11.246147086732467</v>
      </c>
      <c r="J39" s="43">
        <f t="shared" si="1"/>
        <v>0.41839445902550793</v>
      </c>
    </row>
    <row r="40" spans="1:10" ht="10.5" customHeight="1" x14ac:dyDescent="0.2">
      <c r="A40" s="36">
        <f>IF(D40&lt;&gt;"",COUNTA(D$8:D40),"")</f>
        <v>32</v>
      </c>
      <c r="B40" s="34">
        <v>2015</v>
      </c>
      <c r="C40" s="42">
        <v>100</v>
      </c>
      <c r="D40" s="43">
        <f t="shared" si="1"/>
        <v>2.8483073580597247</v>
      </c>
      <c r="E40" s="43">
        <f t="shared" si="1"/>
        <v>1.7458930986321415</v>
      </c>
      <c r="F40" s="43">
        <f t="shared" si="1"/>
        <v>34.307499944576229</v>
      </c>
      <c r="G40" s="43">
        <f t="shared" si="1"/>
        <v>20.837883255370564</v>
      </c>
      <c r="H40" s="43">
        <f t="shared" si="1"/>
        <v>29.467253419646617</v>
      </c>
      <c r="I40" s="43">
        <f t="shared" si="1"/>
        <v>10.47214844702596</v>
      </c>
      <c r="J40" s="43">
        <f t="shared" si="1"/>
        <v>0.32101447668876226</v>
      </c>
    </row>
    <row r="41" spans="1:10" ht="10.5" customHeight="1" x14ac:dyDescent="0.2">
      <c r="A41" s="36">
        <f>IF(D41&lt;&gt;"",COUNTA(D$8:D41),"")</f>
        <v>33</v>
      </c>
      <c r="B41" s="34">
        <v>2016</v>
      </c>
      <c r="C41" s="42">
        <v>100</v>
      </c>
      <c r="D41" s="43">
        <f t="shared" si="1"/>
        <v>2.6211281709707652</v>
      </c>
      <c r="E41" s="43">
        <f t="shared" si="1"/>
        <v>1.6728964432565576</v>
      </c>
      <c r="F41" s="43">
        <f t="shared" si="1"/>
        <v>35.427775578992119</v>
      </c>
      <c r="G41" s="43">
        <f t="shared" si="1"/>
        <v>19.748597063030466</v>
      </c>
      <c r="H41" s="43">
        <f t="shared" si="1"/>
        <v>29.135769149928965</v>
      </c>
      <c r="I41" s="43">
        <f t="shared" si="1"/>
        <v>11.004541789963007</v>
      </c>
      <c r="J41" s="43">
        <f t="shared" si="1"/>
        <v>0.38929180385812762</v>
      </c>
    </row>
    <row r="42" spans="1:10" ht="10.5" customHeight="1" x14ac:dyDescent="0.2">
      <c r="A42" s="36">
        <f>IF(D42&lt;&gt;"",COUNTA(D$8:D42),"")</f>
        <v>34</v>
      </c>
      <c r="B42" s="34">
        <v>2017</v>
      </c>
      <c r="C42" s="42">
        <v>100</v>
      </c>
      <c r="D42" s="43">
        <f t="shared" si="1"/>
        <v>2.8589449120706973</v>
      </c>
      <c r="E42" s="43">
        <f t="shared" si="1"/>
        <v>1.9233684768593022</v>
      </c>
      <c r="F42" s="43">
        <f t="shared" si="1"/>
        <v>34.380700920747429</v>
      </c>
      <c r="G42" s="43">
        <f t="shared" si="1"/>
        <v>20.674017964592924</v>
      </c>
      <c r="H42" s="43">
        <f t="shared" si="1"/>
        <v>28.870200354772376</v>
      </c>
      <c r="I42" s="43">
        <f t="shared" si="1"/>
        <v>10.900758805173499</v>
      </c>
      <c r="J42" s="43">
        <f t="shared" si="1"/>
        <v>0.39200856578376742</v>
      </c>
    </row>
    <row r="43" spans="1:10" ht="10.5" customHeight="1" x14ac:dyDescent="0.2">
      <c r="A43" s="36">
        <f>IF(D43&lt;&gt;"",COUNTA(D$8:D43),"")</f>
        <v>35</v>
      </c>
      <c r="B43" s="34">
        <v>2018</v>
      </c>
      <c r="C43" s="42">
        <v>100</v>
      </c>
      <c r="D43" s="43">
        <f t="shared" si="1"/>
        <v>2.6654015551040722</v>
      </c>
      <c r="E43" s="43">
        <f t="shared" si="1"/>
        <v>2.0110594157294908</v>
      </c>
      <c r="F43" s="43">
        <f t="shared" si="1"/>
        <v>35.579295865119065</v>
      </c>
      <c r="G43" s="43">
        <f t="shared" si="1"/>
        <v>19.678230832310682</v>
      </c>
      <c r="H43" s="43">
        <f t="shared" si="1"/>
        <v>28.904610630204143</v>
      </c>
      <c r="I43" s="43">
        <f t="shared" si="1"/>
        <v>10.667282310316942</v>
      </c>
      <c r="J43" s="43">
        <f t="shared" si="1"/>
        <v>0.49411939121560366</v>
      </c>
    </row>
    <row r="44" spans="1:10" ht="10.5" customHeight="1" x14ac:dyDescent="0.2">
      <c r="A44" s="36">
        <f>IF(D44&lt;&gt;"",COUNTA(D$8:D44),"")</f>
        <v>36</v>
      </c>
      <c r="B44" s="34">
        <v>2019</v>
      </c>
      <c r="C44" s="42">
        <v>100</v>
      </c>
      <c r="D44" s="43">
        <f t="shared" si="1"/>
        <v>2.707825642931974</v>
      </c>
      <c r="E44" s="43">
        <f t="shared" si="1"/>
        <v>1.7332312250519486</v>
      </c>
      <c r="F44" s="43">
        <f t="shared" si="1"/>
        <v>36.427698338457922</v>
      </c>
      <c r="G44" s="43">
        <f t="shared" si="1"/>
        <v>18.785768775639699</v>
      </c>
      <c r="H44" s="43">
        <f t="shared" si="1"/>
        <v>30.013124572103873</v>
      </c>
      <c r="I44" s="43">
        <f t="shared" si="1"/>
        <v>9.8502231373137334</v>
      </c>
      <c r="J44" s="43">
        <f t="shared" si="1"/>
        <v>0.48212830850084387</v>
      </c>
    </row>
    <row r="45" spans="1:10" ht="11.65" customHeight="1" x14ac:dyDescent="0.2">
      <c r="A45" s="36">
        <f>IF(D45&lt;&gt;"",COUNTA(D$8:D45),"")</f>
        <v>37</v>
      </c>
      <c r="B45" s="34">
        <v>2020</v>
      </c>
      <c r="C45" s="42">
        <v>100</v>
      </c>
      <c r="D45" s="43">
        <f t="shared" ref="D45:J45" si="2">D25/$C25*100</f>
        <v>2.7544930045202416</v>
      </c>
      <c r="E45" s="43">
        <f t="shared" si="2"/>
        <v>1.681432723556884</v>
      </c>
      <c r="F45" s="43">
        <f t="shared" si="2"/>
        <v>37.794729530622185</v>
      </c>
      <c r="G45" s="43">
        <f t="shared" si="2"/>
        <v>19.402525511731518</v>
      </c>
      <c r="H45" s="43">
        <f t="shared" si="2"/>
        <v>28.828959692663751</v>
      </c>
      <c r="I45" s="43">
        <f t="shared" si="2"/>
        <v>9.2155409808516406</v>
      </c>
      <c r="J45" s="43">
        <f t="shared" si="2"/>
        <v>0.32231855605377008</v>
      </c>
    </row>
    <row r="46" spans="1:10" ht="11.65" customHeight="1" x14ac:dyDescent="0.2">
      <c r="A46" s="36">
        <f>IF(D46&lt;&gt;"",COUNTA(D$8:D46),"")</f>
        <v>38</v>
      </c>
      <c r="B46" s="40">
        <v>2021</v>
      </c>
      <c r="C46" s="44">
        <v>100</v>
      </c>
      <c r="D46" s="45">
        <v>2.8011583461178868</v>
      </c>
      <c r="E46" s="45">
        <v>1.5775355759857168</v>
      </c>
      <c r="F46" s="45">
        <v>36.96935653104876</v>
      </c>
      <c r="G46" s="45">
        <v>19.560482143619744</v>
      </c>
      <c r="H46" s="45">
        <v>29.092532141157445</v>
      </c>
      <c r="I46" s="45">
        <v>9.2938681601878752</v>
      </c>
      <c r="J46" s="45">
        <v>0.70506710188257693</v>
      </c>
    </row>
    <row r="47" spans="1:10" ht="20.100000000000001" customHeight="1" x14ac:dyDescent="0.2">
      <c r="A47" s="36" t="str">
        <f>IF(D47&lt;&gt;"",COUNTA(D$8:D47),"")</f>
        <v/>
      </c>
      <c r="B47" s="40"/>
      <c r="C47" s="148" t="s">
        <v>61</v>
      </c>
      <c r="D47" s="148"/>
      <c r="E47" s="148"/>
      <c r="F47" s="148"/>
      <c r="G47" s="148"/>
      <c r="H47" s="148"/>
      <c r="I47" s="148"/>
      <c r="J47" s="148"/>
    </row>
    <row r="48" spans="1:10" ht="11.65" customHeight="1" x14ac:dyDescent="0.2">
      <c r="A48" s="36">
        <f>IF(D48&lt;&gt;"",COUNTA(D$8:D48),"")</f>
        <v>39</v>
      </c>
      <c r="B48" s="34">
        <v>2003</v>
      </c>
      <c r="C48" s="46" t="s">
        <v>18</v>
      </c>
      <c r="D48" s="46" t="s">
        <v>18</v>
      </c>
      <c r="E48" s="46" t="s">
        <v>18</v>
      </c>
      <c r="F48" s="46" t="s">
        <v>18</v>
      </c>
      <c r="G48" s="46" t="s">
        <v>18</v>
      </c>
      <c r="H48" s="46" t="s">
        <v>18</v>
      </c>
      <c r="I48" s="46" t="s">
        <v>18</v>
      </c>
      <c r="J48" s="46" t="s">
        <v>18</v>
      </c>
    </row>
    <row r="49" spans="1:10" ht="11.65" customHeight="1" x14ac:dyDescent="0.2">
      <c r="A49" s="36">
        <f>IF(D49&lt;&gt;"",COUNTA(D$8:D49),"")</f>
        <v>40</v>
      </c>
      <c r="B49" s="34">
        <v>2004</v>
      </c>
      <c r="C49" s="47">
        <f>(C9-C8)/C8*100</f>
        <v>5.3953636571643981</v>
      </c>
      <c r="D49" s="47">
        <f t="shared" ref="D49:J64" si="3">(D9-D8)/D8*100</f>
        <v>31.951024574377939</v>
      </c>
      <c r="E49" s="47">
        <f t="shared" si="3"/>
        <v>2.243818272080643</v>
      </c>
      <c r="F49" s="47">
        <f t="shared" si="3"/>
        <v>0.18955421452265964</v>
      </c>
      <c r="G49" s="47">
        <f t="shared" si="3"/>
        <v>20.578839670832782</v>
      </c>
      <c r="H49" s="47">
        <f t="shared" si="3"/>
        <v>7.4859624890159875</v>
      </c>
      <c r="I49" s="47">
        <f t="shared" si="3"/>
        <v>24.682165406855582</v>
      </c>
      <c r="J49" s="47">
        <f t="shared" si="3"/>
        <v>21.207658321060382</v>
      </c>
    </row>
    <row r="50" spans="1:10" ht="11.65" customHeight="1" x14ac:dyDescent="0.2">
      <c r="A50" s="36">
        <f>IF(D50&lt;&gt;"",COUNTA(D$8:D50),"")</f>
        <v>41</v>
      </c>
      <c r="B50" s="34">
        <v>2005</v>
      </c>
      <c r="C50" s="47">
        <f t="shared" ref="C50:J65" si="4">(C10-C9)/C9*100</f>
        <v>-3.7063371226388066E-2</v>
      </c>
      <c r="D50" s="47">
        <f t="shared" si="4"/>
        <v>-14.83049146710356</v>
      </c>
      <c r="E50" s="47">
        <f t="shared" si="4"/>
        <v>-8.9546987109521048</v>
      </c>
      <c r="F50" s="47">
        <f t="shared" si="3"/>
        <v>-4.1355191427807423</v>
      </c>
      <c r="G50" s="47">
        <f t="shared" si="3"/>
        <v>21.601268089401117</v>
      </c>
      <c r="H50" s="47">
        <f t="shared" si="3"/>
        <v>4.65904595668309</v>
      </c>
      <c r="I50" s="47">
        <f t="shared" si="3"/>
        <v>4.3890048611009735</v>
      </c>
      <c r="J50" s="47">
        <f t="shared" si="3"/>
        <v>-4.8120663165399717</v>
      </c>
    </row>
    <row r="51" spans="1:10" ht="11.65" customHeight="1" x14ac:dyDescent="0.2">
      <c r="A51" s="36">
        <f>IF(D51&lt;&gt;"",COUNTA(D$8:D51),"")</f>
        <v>42</v>
      </c>
      <c r="B51" s="34">
        <v>2006</v>
      </c>
      <c r="C51" s="47">
        <f t="shared" si="4"/>
        <v>8.2978817498793855</v>
      </c>
      <c r="D51" s="47">
        <f t="shared" si="4"/>
        <v>-26.160068205284198</v>
      </c>
      <c r="E51" s="47">
        <f t="shared" si="4"/>
        <v>-6.2647707553346335</v>
      </c>
      <c r="F51" s="47">
        <f t="shared" si="3"/>
        <v>-1.3929550638453478</v>
      </c>
      <c r="G51" s="47">
        <f t="shared" si="3"/>
        <v>82.328687582307438</v>
      </c>
      <c r="H51" s="47">
        <f t="shared" si="3"/>
        <v>9.1863578822281031</v>
      </c>
      <c r="I51" s="47">
        <f t="shared" si="3"/>
        <v>15.519734413281574</v>
      </c>
      <c r="J51" s="47">
        <f t="shared" si="3"/>
        <v>-9.6016499456699478</v>
      </c>
    </row>
    <row r="52" spans="1:10" ht="11.65" customHeight="1" x14ac:dyDescent="0.2">
      <c r="A52" s="36">
        <f>IF(D52&lt;&gt;"",COUNTA(D$8:D52),"")</f>
        <v>43</v>
      </c>
      <c r="B52" s="34">
        <v>2007</v>
      </c>
      <c r="C52" s="47">
        <f t="shared" si="4"/>
        <v>10.03965479883915</v>
      </c>
      <c r="D52" s="47">
        <f t="shared" si="4"/>
        <v>60.718761604158935</v>
      </c>
      <c r="E52" s="47">
        <f t="shared" si="4"/>
        <v>4.2533424835147553</v>
      </c>
      <c r="F52" s="47">
        <f t="shared" si="3"/>
        <v>0.78642181140587464</v>
      </c>
      <c r="G52" s="47">
        <f t="shared" si="3"/>
        <v>17.988058101575884</v>
      </c>
      <c r="H52" s="47">
        <f t="shared" si="3"/>
        <v>9.9308264458357129</v>
      </c>
      <c r="I52" s="47">
        <f t="shared" si="3"/>
        <v>69.676555575327725</v>
      </c>
      <c r="J52" s="47">
        <f t="shared" si="3"/>
        <v>-23.553060760069787</v>
      </c>
    </row>
    <row r="53" spans="1:10" ht="11.65" customHeight="1" x14ac:dyDescent="0.2">
      <c r="A53" s="36">
        <f>IF(D53&lt;&gt;"",COUNTA(D$8:D53),"")</f>
        <v>44</v>
      </c>
      <c r="B53" s="34" t="s">
        <v>59</v>
      </c>
      <c r="C53" s="47">
        <f t="shared" si="4"/>
        <v>1.3323659455096364</v>
      </c>
      <c r="D53" s="47">
        <f t="shared" si="4"/>
        <v>2.940050974361196</v>
      </c>
      <c r="E53" s="47">
        <f t="shared" si="4"/>
        <v>-44.897858296029462</v>
      </c>
      <c r="F53" s="47">
        <f t="shared" si="3"/>
        <v>0.18971944996867912</v>
      </c>
      <c r="G53" s="47">
        <f t="shared" si="3"/>
        <v>32.837018423571408</v>
      </c>
      <c r="H53" s="47">
        <f t="shared" si="3"/>
        <v>-0.47063277808426973</v>
      </c>
      <c r="I53" s="47">
        <f t="shared" si="3"/>
        <v>3.8222563405221957</v>
      </c>
      <c r="J53" s="47">
        <f t="shared" si="3"/>
        <v>42.700780069305573</v>
      </c>
    </row>
    <row r="54" spans="1:10" ht="11.65" customHeight="1" x14ac:dyDescent="0.2">
      <c r="A54" s="36">
        <f>IF(D54&lt;&gt;"",COUNTA(D$8:D54),"")</f>
        <v>45</v>
      </c>
      <c r="B54" s="34">
        <v>2009</v>
      </c>
      <c r="C54" s="47">
        <f t="shared" si="4"/>
        <v>4.0341524697992304</v>
      </c>
      <c r="D54" s="47">
        <f t="shared" si="4"/>
        <v>10.380997804633415</v>
      </c>
      <c r="E54" s="47">
        <f t="shared" si="4"/>
        <v>12.592577727516332</v>
      </c>
      <c r="F54" s="47">
        <f t="shared" si="3"/>
        <v>-2.579505332527614</v>
      </c>
      <c r="G54" s="47">
        <f t="shared" si="3"/>
        <v>18.190862437667032</v>
      </c>
      <c r="H54" s="47">
        <f t="shared" si="3"/>
        <v>-7.4467934495412225</v>
      </c>
      <c r="I54" s="47">
        <f t="shared" si="3"/>
        <v>7.2290779352324086E-2</v>
      </c>
      <c r="J54" s="47">
        <f t="shared" si="3"/>
        <v>359.95036318317483</v>
      </c>
    </row>
    <row r="55" spans="1:10" ht="11.65" customHeight="1" x14ac:dyDescent="0.2">
      <c r="A55" s="36">
        <f>IF(D55&lt;&gt;"",COUNTA(D$8:D55),"")</f>
        <v>46</v>
      </c>
      <c r="B55" s="34">
        <v>2010</v>
      </c>
      <c r="C55" s="47">
        <f t="shared" si="4"/>
        <v>9.9622035797178476</v>
      </c>
      <c r="D55" s="47">
        <f t="shared" si="4"/>
        <v>-3.8659621855013713</v>
      </c>
      <c r="E55" s="47">
        <f t="shared" si="4"/>
        <v>-22.579552757860391</v>
      </c>
      <c r="F55" s="47">
        <f t="shared" si="3"/>
        <v>16.251499319270106</v>
      </c>
      <c r="G55" s="47">
        <f t="shared" si="3"/>
        <v>3.8079270875600284</v>
      </c>
      <c r="H55" s="47">
        <f t="shared" si="3"/>
        <v>5.01538382242056</v>
      </c>
      <c r="I55" s="47">
        <f t="shared" si="3"/>
        <v>31.701465234164168</v>
      </c>
      <c r="J55" s="47">
        <f t="shared" si="3"/>
        <v>30.840409622357583</v>
      </c>
    </row>
    <row r="56" spans="1:10" ht="11.65" customHeight="1" x14ac:dyDescent="0.2">
      <c r="A56" s="36">
        <f>IF(D56&lt;&gt;"",COUNTA(D$8:D56),"")</f>
        <v>47</v>
      </c>
      <c r="B56" s="34">
        <v>2011</v>
      </c>
      <c r="C56" s="47">
        <f t="shared" si="4"/>
        <v>-1.4881499301043235</v>
      </c>
      <c r="D56" s="47">
        <f t="shared" si="4"/>
        <v>36.747133806377832</v>
      </c>
      <c r="E56" s="47">
        <f t="shared" si="4"/>
        <v>-7.9780008314859634</v>
      </c>
      <c r="F56" s="47">
        <f t="shared" si="3"/>
        <v>-4.0282582088524315</v>
      </c>
      <c r="G56" s="47">
        <f t="shared" si="3"/>
        <v>3.7749965279120152</v>
      </c>
      <c r="H56" s="47">
        <f t="shared" si="3"/>
        <v>0.49519306430790183</v>
      </c>
      <c r="I56" s="47">
        <f t="shared" si="3"/>
        <v>-13.542757110456479</v>
      </c>
      <c r="J56" s="47">
        <f t="shared" si="3"/>
        <v>-0.85065437755252427</v>
      </c>
    </row>
    <row r="57" spans="1:10" ht="11.65" customHeight="1" x14ac:dyDescent="0.2">
      <c r="A57" s="36">
        <f>IF(D57&lt;&gt;"",COUNTA(D$8:D57),"")</f>
        <v>48</v>
      </c>
      <c r="B57" s="34">
        <v>2012</v>
      </c>
      <c r="C57" s="47">
        <f t="shared" si="4"/>
        <v>-0.9031515491203238</v>
      </c>
      <c r="D57" s="47">
        <f t="shared" si="4"/>
        <v>9.8346293531417874</v>
      </c>
      <c r="E57" s="47">
        <f t="shared" si="4"/>
        <v>-14.835400560765653</v>
      </c>
      <c r="F57" s="47">
        <f t="shared" si="3"/>
        <v>8.0998478183096623</v>
      </c>
      <c r="G57" s="47">
        <f t="shared" si="3"/>
        <v>-4.4048380488765924</v>
      </c>
      <c r="H57" s="47">
        <f t="shared" si="3"/>
        <v>-8.7956459937320695</v>
      </c>
      <c r="I57" s="47">
        <f t="shared" si="3"/>
        <v>3.5575534917182177</v>
      </c>
      <c r="J57" s="47">
        <f t="shared" si="3"/>
        <v>-2.2742694471189724</v>
      </c>
    </row>
    <row r="58" spans="1:10" ht="11.65" customHeight="1" x14ac:dyDescent="0.2">
      <c r="A58" s="36">
        <f>IF(D58&lt;&gt;"",COUNTA(D$8:D58),"")</f>
        <v>49</v>
      </c>
      <c r="B58" s="34">
        <v>2013</v>
      </c>
      <c r="C58" s="47">
        <f t="shared" si="4"/>
        <v>2.2317900328333087</v>
      </c>
      <c r="D58" s="47">
        <f t="shared" si="4"/>
        <v>-4.8279689417348202</v>
      </c>
      <c r="E58" s="47">
        <f t="shared" si="4"/>
        <v>-22.914622588129895</v>
      </c>
      <c r="F58" s="47">
        <f t="shared" si="3"/>
        <v>-0.88223134168385642</v>
      </c>
      <c r="G58" s="47">
        <f t="shared" si="3"/>
        <v>11.508787117678979</v>
      </c>
      <c r="H58" s="47">
        <f t="shared" si="3"/>
        <v>10.441151715763612</v>
      </c>
      <c r="I58" s="47">
        <f t="shared" si="3"/>
        <v>34.187613442054001</v>
      </c>
      <c r="J58" s="47">
        <f t="shared" si="3"/>
        <v>-88.666115109291582</v>
      </c>
    </row>
    <row r="59" spans="1:10" ht="11.65" customHeight="1" x14ac:dyDescent="0.2">
      <c r="A59" s="36">
        <f>IF(D59&lt;&gt;"",COUNTA(D$8:D59),"")</f>
        <v>50</v>
      </c>
      <c r="B59" s="34">
        <v>2014</v>
      </c>
      <c r="C59" s="47">
        <f t="shared" si="4"/>
        <v>2.3198106780130865</v>
      </c>
      <c r="D59" s="47">
        <f t="shared" si="4"/>
        <v>9.6953535846769388</v>
      </c>
      <c r="E59" s="47">
        <f t="shared" si="4"/>
        <v>-17.970558486896696</v>
      </c>
      <c r="F59" s="47">
        <f t="shared" si="3"/>
        <v>-0.43004280331759415</v>
      </c>
      <c r="G59" s="47">
        <f t="shared" si="3"/>
        <v>4.9478620142816006</v>
      </c>
      <c r="H59" s="47">
        <f t="shared" si="3"/>
        <v>2.3992274969861156</v>
      </c>
      <c r="I59" s="47">
        <f t="shared" si="3"/>
        <v>9.9117329434584445</v>
      </c>
      <c r="J59" s="47">
        <f t="shared" si="3"/>
        <v>-23.742141711536583</v>
      </c>
    </row>
    <row r="60" spans="1:10" ht="11.65" customHeight="1" x14ac:dyDescent="0.2">
      <c r="A60" s="36">
        <f>IF(D60&lt;&gt;"",COUNTA(D$8:D60),"")</f>
        <v>51</v>
      </c>
      <c r="B60" s="34">
        <v>2015</v>
      </c>
      <c r="C60" s="47">
        <f t="shared" si="4"/>
        <v>0.14765356902895771</v>
      </c>
      <c r="D60" s="47">
        <f t="shared" si="4"/>
        <v>35.396340220650387</v>
      </c>
      <c r="E60" s="47">
        <f t="shared" si="4"/>
        <v>7.6033065936456552</v>
      </c>
      <c r="F60" s="47">
        <f t="shared" si="3"/>
        <v>1.2627097556162636</v>
      </c>
      <c r="G60" s="47">
        <f t="shared" si="3"/>
        <v>-3.398482278072922</v>
      </c>
      <c r="H60" s="47">
        <f t="shared" si="3"/>
        <v>1.5119986781423849</v>
      </c>
      <c r="I60" s="47">
        <f t="shared" si="3"/>
        <v>-6.744853441098396</v>
      </c>
      <c r="J60" s="47">
        <f t="shared" si="3"/>
        <v>-23.161394926338417</v>
      </c>
    </row>
    <row r="61" spans="1:10" ht="11.65" customHeight="1" x14ac:dyDescent="0.2">
      <c r="A61" s="36">
        <f>IF(D61&lt;&gt;"",COUNTA(D$8:D61),"")</f>
        <v>52</v>
      </c>
      <c r="B61" s="34">
        <v>2016</v>
      </c>
      <c r="C61" s="47">
        <f t="shared" si="4"/>
        <v>-0.99992905757421247</v>
      </c>
      <c r="D61" s="47">
        <f t="shared" si="4"/>
        <v>-8.8961118816674531</v>
      </c>
      <c r="E61" s="47">
        <f t="shared" si="4"/>
        <v>-5.1391710686712724</v>
      </c>
      <c r="F61" s="47">
        <f t="shared" si="3"/>
        <v>2.2328150205840562</v>
      </c>
      <c r="G61" s="47">
        <f t="shared" si="3"/>
        <v>-6.1750905169552253</v>
      </c>
      <c r="H61" s="47">
        <f t="shared" si="3"/>
        <v>-2.1136048301681472</v>
      </c>
      <c r="I61" s="47">
        <f t="shared" si="3"/>
        <v>4.0331335452588579</v>
      </c>
      <c r="J61" s="47">
        <f t="shared" si="3"/>
        <v>20.056629834254146</v>
      </c>
    </row>
    <row r="62" spans="1:10" ht="11.65" customHeight="1" x14ac:dyDescent="0.2">
      <c r="A62" s="36">
        <f>IF(D62&lt;&gt;"",COUNTA(D$8:D62),"")</f>
        <v>53</v>
      </c>
      <c r="B62" s="34">
        <v>2017</v>
      </c>
      <c r="C62" s="47">
        <f t="shared" si="4"/>
        <v>1.2377832102239785</v>
      </c>
      <c r="D62" s="47">
        <f t="shared" si="4"/>
        <v>10.423156114106058</v>
      </c>
      <c r="E62" s="47">
        <f t="shared" si="4"/>
        <v>16.39546588706482</v>
      </c>
      <c r="F62" s="47">
        <f t="shared" si="3"/>
        <v>-1.7543187641137061</v>
      </c>
      <c r="G62" s="47">
        <f t="shared" si="3"/>
        <v>5.9817941549798697</v>
      </c>
      <c r="H62" s="47">
        <f t="shared" si="3"/>
        <v>0.31501381384686544</v>
      </c>
      <c r="I62" s="47">
        <f t="shared" si="3"/>
        <v>0.2830174857107508</v>
      </c>
      <c r="J62" s="47">
        <f t="shared" si="3"/>
        <v>1.9442942441987552</v>
      </c>
    </row>
    <row r="63" spans="1:10" ht="11.65" customHeight="1" x14ac:dyDescent="0.2">
      <c r="A63" s="36">
        <f>IF(D63&lt;&gt;"",COUNTA(D$8:D63),"")</f>
        <v>54</v>
      </c>
      <c r="B63" s="34">
        <v>2018</v>
      </c>
      <c r="C63" s="47">
        <f t="shared" si="4"/>
        <v>2.8858417668490639</v>
      </c>
      <c r="D63" s="47">
        <f t="shared" si="4"/>
        <v>-4.0792701231419608</v>
      </c>
      <c r="E63" s="47">
        <f t="shared" si="4"/>
        <v>7.5766517543960532</v>
      </c>
      <c r="F63" s="47">
        <f t="shared" si="3"/>
        <v>6.4726927177192151</v>
      </c>
      <c r="G63" s="47">
        <f t="shared" si="3"/>
        <v>-2.0697695468742334</v>
      </c>
      <c r="H63" s="47">
        <f t="shared" si="3"/>
        <v>3.0084709869348689</v>
      </c>
      <c r="I63" s="47">
        <f t="shared" si="3"/>
        <v>0.68219465058687423</v>
      </c>
      <c r="J63" s="47">
        <f t="shared" si="3"/>
        <v>29.685659793930768</v>
      </c>
    </row>
    <row r="64" spans="1:10" ht="11.65" customHeight="1" x14ac:dyDescent="0.2">
      <c r="A64" s="36">
        <f>IF(D64&lt;&gt;"",COUNTA(D$8:D64),"")</f>
        <v>55</v>
      </c>
      <c r="B64" s="34">
        <v>2019</v>
      </c>
      <c r="C64" s="47">
        <f t="shared" si="4"/>
        <v>-2.2722106762581764</v>
      </c>
      <c r="D64" s="47">
        <f t="shared" si="4"/>
        <v>-0.71671810533288083</v>
      </c>
      <c r="E64" s="47">
        <f t="shared" si="4"/>
        <v>-15.773320924103484</v>
      </c>
      <c r="F64" s="47">
        <f t="shared" si="3"/>
        <v>5.8147363724445705E-2</v>
      </c>
      <c r="G64" s="47">
        <f t="shared" si="3"/>
        <v>-6.7044355341232844</v>
      </c>
      <c r="H64" s="47">
        <f t="shared" si="3"/>
        <v>1.4757248473293385</v>
      </c>
      <c r="I64" s="47">
        <f t="shared" si="3"/>
        <v>-9.7576586471121409</v>
      </c>
      <c r="J64" s="47">
        <f t="shared" si="3"/>
        <v>-4.6438277917667605</v>
      </c>
    </row>
    <row r="65" spans="1:10" ht="11.65" customHeight="1" x14ac:dyDescent="0.2">
      <c r="A65" s="36">
        <f>IF(D65&lt;&gt;"",COUNTA(D$8:D65),"")</f>
        <v>56</v>
      </c>
      <c r="B65" s="34">
        <v>2020</v>
      </c>
      <c r="C65" s="47">
        <f t="shared" si="4"/>
        <v>5.0344553500303181E-2</v>
      </c>
      <c r="D65" s="47">
        <f t="shared" si="4"/>
        <v>1.774637850779728</v>
      </c>
      <c r="E65" s="47">
        <f t="shared" si="4"/>
        <v>-2.9397111569147332</v>
      </c>
      <c r="F65" s="47">
        <f t="shared" si="4"/>
        <v>3.8049584333188542</v>
      </c>
      <c r="G65" s="47">
        <f t="shared" si="4"/>
        <v>3.3351036010883073</v>
      </c>
      <c r="H65" s="47">
        <f t="shared" si="4"/>
        <v>-3.8971319550354786</v>
      </c>
      <c r="I65" s="47">
        <f t="shared" si="4"/>
        <v>-6.3962270165837456</v>
      </c>
      <c r="J65" s="47">
        <f t="shared" si="4"/>
        <v>-33.113069652681567</v>
      </c>
    </row>
    <row r="66" spans="1:10" ht="11.65" customHeight="1" x14ac:dyDescent="0.2">
      <c r="A66" s="36">
        <f>IF(D66&lt;&gt;"",COUNTA(D$8:D66),"")</f>
        <v>57</v>
      </c>
      <c r="B66" s="40">
        <v>2021</v>
      </c>
      <c r="C66" s="48">
        <f t="shared" ref="C66:J66" si="5">(C26-C25)/C25*100</f>
        <v>3.224046126716583</v>
      </c>
      <c r="D66" s="48">
        <f t="shared" si="5"/>
        <v>4.9728199902513417</v>
      </c>
      <c r="E66" s="48">
        <f t="shared" si="5"/>
        <v>-3.15425483238069</v>
      </c>
      <c r="F66" s="48">
        <f t="shared" si="5"/>
        <v>0.96980746334198864</v>
      </c>
      <c r="G66" s="48">
        <f t="shared" si="5"/>
        <v>4.0643966597537569</v>
      </c>
      <c r="H66" s="48">
        <f t="shared" si="5"/>
        <v>4.1677851610448995</v>
      </c>
      <c r="I66" s="48">
        <f t="shared" si="5"/>
        <v>4.1013954206515466</v>
      </c>
      <c r="J66" s="48">
        <f t="shared" si="5"/>
        <v>125.80108305963047</v>
      </c>
    </row>
    <row r="67" spans="1:10" ht="11.65" customHeight="1" x14ac:dyDescent="0.2"/>
    <row r="68" spans="1:10" ht="11.65" customHeight="1" x14ac:dyDescent="0.2"/>
    <row r="69" spans="1:10" ht="11.65" customHeight="1" x14ac:dyDescent="0.2"/>
    <row r="70" spans="1:10" ht="11.65" customHeight="1" x14ac:dyDescent="0.2"/>
    <row r="71" spans="1:10" ht="11.65" customHeight="1" x14ac:dyDescent="0.2"/>
    <row r="72" spans="1:10" ht="11.65" customHeight="1" x14ac:dyDescent="0.2"/>
    <row r="73" spans="1:10" ht="11.65" customHeight="1" x14ac:dyDescent="0.2"/>
    <row r="74" spans="1:10" ht="11.65" customHeight="1" x14ac:dyDescent="0.2"/>
    <row r="75" spans="1:10" ht="11.65" customHeight="1" x14ac:dyDescent="0.2"/>
    <row r="76" spans="1:10" ht="11.65" customHeight="1" x14ac:dyDescent="0.2"/>
    <row r="77" spans="1:10" ht="11.65" customHeight="1" x14ac:dyDescent="0.2"/>
    <row r="78" spans="1:10" ht="11.65" customHeight="1" x14ac:dyDescent="0.2"/>
    <row r="79" spans="1:10" ht="11.65" customHeight="1" x14ac:dyDescent="0.2"/>
    <row r="80" spans="1:1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sheetData>
  <mergeCells count="16">
    <mergeCell ref="C47:J47"/>
    <mergeCell ref="A1:B1"/>
    <mergeCell ref="C1:J1"/>
    <mergeCell ref="A2:A5"/>
    <mergeCell ref="B2:B5"/>
    <mergeCell ref="C2:C5"/>
    <mergeCell ref="D2:J2"/>
    <mergeCell ref="D3:D5"/>
    <mergeCell ref="E3:E5"/>
    <mergeCell ref="F3:F5"/>
    <mergeCell ref="G3:G5"/>
    <mergeCell ref="H3:H5"/>
    <mergeCell ref="I3:I5"/>
    <mergeCell ref="J3:J5"/>
    <mergeCell ref="C7:J7"/>
    <mergeCell ref="C27:J2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2" customHeight="1" x14ac:dyDescent="0.2"/>
  <cols>
    <col min="1" max="1" width="3.28515625" style="28" customWidth="1"/>
    <col min="2" max="2" width="4.28515625" style="54" customWidth="1"/>
    <col min="3" max="3" width="24.28515625" style="67" customWidth="1"/>
    <col min="4" max="4" width="8.7109375" style="68" customWidth="1"/>
    <col min="5" max="6" width="6.7109375" style="68" customWidth="1"/>
    <col min="7" max="7" width="7.7109375" style="68" customWidth="1"/>
    <col min="8" max="9" width="8" style="68" customWidth="1"/>
    <col min="10" max="10" width="7.7109375" style="68" bestFit="1" customWidth="1"/>
    <col min="11" max="11" width="6.7109375" style="68" customWidth="1"/>
    <col min="12" max="12" width="17.7109375" style="52" hidden="1" customWidth="1"/>
    <col min="13" max="16384" width="11.42578125" style="28"/>
  </cols>
  <sheetData>
    <row r="1" spans="1:13" s="51" customFormat="1" ht="30" customHeight="1" x14ac:dyDescent="0.2">
      <c r="A1" s="161" t="s">
        <v>38</v>
      </c>
      <c r="B1" s="162"/>
      <c r="C1" s="162"/>
      <c r="D1" s="163" t="s">
        <v>62</v>
      </c>
      <c r="E1" s="164"/>
      <c r="F1" s="164"/>
      <c r="G1" s="164"/>
      <c r="H1" s="164"/>
      <c r="I1" s="164"/>
      <c r="J1" s="164"/>
      <c r="K1" s="165"/>
      <c r="L1" s="50"/>
    </row>
    <row r="2" spans="1:13" ht="11.65" customHeight="1" x14ac:dyDescent="0.2">
      <c r="A2" s="154" t="s">
        <v>47</v>
      </c>
      <c r="B2" s="156" t="s">
        <v>63</v>
      </c>
      <c r="C2" s="156" t="s">
        <v>64</v>
      </c>
      <c r="D2" s="166" t="s">
        <v>49</v>
      </c>
      <c r="E2" s="166" t="s">
        <v>50</v>
      </c>
      <c r="F2" s="166"/>
      <c r="G2" s="166"/>
      <c r="H2" s="166"/>
      <c r="I2" s="166"/>
      <c r="J2" s="166"/>
      <c r="K2" s="167"/>
    </row>
    <row r="3" spans="1:13" ht="11.65" customHeight="1" x14ac:dyDescent="0.2">
      <c r="A3" s="155"/>
      <c r="B3" s="156"/>
      <c r="C3" s="156"/>
      <c r="D3" s="166"/>
      <c r="E3" s="166" t="s">
        <v>51</v>
      </c>
      <c r="F3" s="166" t="s">
        <v>52</v>
      </c>
      <c r="G3" s="166" t="s">
        <v>53</v>
      </c>
      <c r="H3" s="156" t="s">
        <v>65</v>
      </c>
      <c r="I3" s="166" t="s">
        <v>55</v>
      </c>
      <c r="J3" s="156" t="s">
        <v>56</v>
      </c>
      <c r="K3" s="157" t="s">
        <v>57</v>
      </c>
      <c r="L3" s="52" t="s">
        <v>66</v>
      </c>
    </row>
    <row r="4" spans="1:13" ht="11.65" customHeight="1" x14ac:dyDescent="0.2">
      <c r="A4" s="155"/>
      <c r="B4" s="156"/>
      <c r="C4" s="156"/>
      <c r="D4" s="166"/>
      <c r="E4" s="166"/>
      <c r="F4" s="166"/>
      <c r="G4" s="166"/>
      <c r="H4" s="156"/>
      <c r="I4" s="166"/>
      <c r="J4" s="156"/>
      <c r="K4" s="157"/>
      <c r="L4" s="158" t="s">
        <v>67</v>
      </c>
    </row>
    <row r="5" spans="1:13" ht="11.65" customHeight="1" x14ac:dyDescent="0.2">
      <c r="A5" s="155"/>
      <c r="B5" s="156"/>
      <c r="C5" s="156"/>
      <c r="D5" s="166"/>
      <c r="E5" s="166"/>
      <c r="F5" s="166"/>
      <c r="G5" s="166"/>
      <c r="H5" s="156"/>
      <c r="I5" s="166"/>
      <c r="J5" s="156"/>
      <c r="K5" s="157"/>
      <c r="L5" s="158"/>
    </row>
    <row r="6" spans="1:13" ht="11.65" customHeight="1" x14ac:dyDescent="0.2">
      <c r="A6" s="155"/>
      <c r="B6" s="156"/>
      <c r="C6" s="156"/>
      <c r="D6" s="166"/>
      <c r="E6" s="166"/>
      <c r="F6" s="166"/>
      <c r="G6" s="166"/>
      <c r="H6" s="156"/>
      <c r="I6" s="166"/>
      <c r="J6" s="156"/>
      <c r="K6" s="157"/>
      <c r="L6" s="158"/>
    </row>
    <row r="7" spans="1:13" ht="11.65" customHeight="1" x14ac:dyDescent="0.2">
      <c r="A7" s="155"/>
      <c r="B7" s="156"/>
      <c r="C7" s="156"/>
      <c r="D7" s="159" t="s">
        <v>58</v>
      </c>
      <c r="E7" s="159"/>
      <c r="F7" s="159"/>
      <c r="G7" s="159"/>
      <c r="H7" s="159"/>
      <c r="I7" s="159"/>
      <c r="J7" s="159"/>
      <c r="K7" s="160"/>
      <c r="L7" s="158"/>
    </row>
    <row r="8" spans="1:13" s="32" customFormat="1" ht="11.65" customHeight="1" x14ac:dyDescent="0.15">
      <c r="A8" s="29">
        <v>1</v>
      </c>
      <c r="B8" s="30">
        <v>2</v>
      </c>
      <c r="C8" s="30">
        <v>3</v>
      </c>
      <c r="D8" s="30">
        <v>4</v>
      </c>
      <c r="E8" s="30">
        <v>5</v>
      </c>
      <c r="F8" s="30">
        <v>6</v>
      </c>
      <c r="G8" s="30">
        <v>7</v>
      </c>
      <c r="H8" s="30">
        <v>8</v>
      </c>
      <c r="I8" s="30">
        <v>9</v>
      </c>
      <c r="J8" s="30">
        <v>10</v>
      </c>
      <c r="K8" s="31">
        <v>11</v>
      </c>
      <c r="L8" s="158"/>
    </row>
    <row r="9" spans="1:13" ht="11.65" customHeight="1" x14ac:dyDescent="0.2">
      <c r="A9" s="53"/>
      <c r="B9" s="55"/>
      <c r="C9" s="55"/>
      <c r="D9" s="90"/>
      <c r="E9" s="90"/>
      <c r="F9" s="90"/>
      <c r="G9" s="90"/>
      <c r="H9" s="90"/>
      <c r="I9" s="90"/>
      <c r="J9" s="90"/>
      <c r="K9" s="90"/>
    </row>
    <row r="10" spans="1:13" ht="11.65" customHeight="1" x14ac:dyDescent="0.2">
      <c r="A10" s="36">
        <f>IF(D10&lt;&gt;"",COUNTA($D$10:D10),"")</f>
        <v>1</v>
      </c>
      <c r="B10" s="119">
        <v>6</v>
      </c>
      <c r="C10" s="120" t="s">
        <v>68</v>
      </c>
      <c r="D10" s="90" t="s">
        <v>18</v>
      </c>
      <c r="E10" s="90" t="s">
        <v>15</v>
      </c>
      <c r="F10" s="90" t="s">
        <v>15</v>
      </c>
      <c r="G10" s="90" t="s">
        <v>18</v>
      </c>
      <c r="H10" s="90" t="s">
        <v>15</v>
      </c>
      <c r="I10" s="90" t="s">
        <v>18</v>
      </c>
      <c r="J10" s="90" t="s">
        <v>15</v>
      </c>
      <c r="K10" s="90" t="s">
        <v>15</v>
      </c>
      <c r="M10" s="68"/>
    </row>
    <row r="11" spans="1:13" ht="22.5" customHeight="1" x14ac:dyDescent="0.2">
      <c r="A11" s="36">
        <f>IF(D11&lt;&gt;"",COUNTA($D$10:D11),"")</f>
        <v>2</v>
      </c>
      <c r="B11" s="119">
        <v>8</v>
      </c>
      <c r="C11" s="60" t="s">
        <v>69</v>
      </c>
      <c r="D11" s="90">
        <v>271176.07</v>
      </c>
      <c r="E11" s="90" t="s">
        <v>18</v>
      </c>
      <c r="F11" s="90">
        <v>7508.02</v>
      </c>
      <c r="G11" s="90" t="s">
        <v>18</v>
      </c>
      <c r="H11" s="90" t="s">
        <v>15</v>
      </c>
      <c r="I11" s="90">
        <v>96179.41</v>
      </c>
      <c r="J11" s="90" t="s">
        <v>18</v>
      </c>
      <c r="K11" s="90" t="s">
        <v>18</v>
      </c>
      <c r="L11" s="52">
        <f>D11*100/$D$46</f>
        <v>1.1552769934656257</v>
      </c>
      <c r="M11" s="68"/>
    </row>
    <row r="12" spans="1:13" ht="11.65" customHeight="1" x14ac:dyDescent="0.2">
      <c r="A12" s="36">
        <f>IF(D12&lt;&gt;"",COUNTA($D$10:D12),"")</f>
        <v>3</v>
      </c>
      <c r="B12" s="119">
        <v>10</v>
      </c>
      <c r="C12" s="60" t="s">
        <v>70</v>
      </c>
      <c r="D12" s="90">
        <v>8606692.6199999992</v>
      </c>
      <c r="E12" s="90" t="s">
        <v>18</v>
      </c>
      <c r="F12" s="90">
        <v>41463.83</v>
      </c>
      <c r="G12" s="90">
        <v>4415440.1500000004</v>
      </c>
      <c r="H12" s="90" t="s">
        <v>18</v>
      </c>
      <c r="I12" s="90">
        <v>2064836.89</v>
      </c>
      <c r="J12" s="90">
        <v>1871057.68</v>
      </c>
      <c r="K12" s="90" t="s">
        <v>18</v>
      </c>
      <c r="L12" s="61">
        <f t="shared" ref="L12:L44" si="0">D12*100/$D$46</f>
        <v>36.666634978950718</v>
      </c>
      <c r="M12" s="68"/>
    </row>
    <row r="13" spans="1:13" ht="11.65" customHeight="1" x14ac:dyDescent="0.2">
      <c r="A13" s="36" t="str">
        <f>IF(D13&lt;&gt;"",COUNTA($D$10:D13),"")</f>
        <v/>
      </c>
      <c r="B13" s="119"/>
      <c r="C13" s="60" t="s">
        <v>71</v>
      </c>
      <c r="D13" s="90"/>
      <c r="E13" s="90"/>
      <c r="F13" s="90"/>
      <c r="G13" s="90"/>
      <c r="H13" s="90"/>
      <c r="I13" s="90"/>
      <c r="J13" s="90"/>
      <c r="K13" s="90"/>
      <c r="M13" s="68"/>
    </row>
    <row r="14" spans="1:13" ht="22.5" customHeight="1" x14ac:dyDescent="0.2">
      <c r="A14" s="36">
        <f>IF(D14&lt;&gt;"",COUNTA($D$10:D14),"")</f>
        <v>4</v>
      </c>
      <c r="B14" s="119">
        <v>101</v>
      </c>
      <c r="C14" s="60" t="s">
        <v>72</v>
      </c>
      <c r="D14" s="90">
        <v>882666.87</v>
      </c>
      <c r="E14" s="90" t="s">
        <v>15</v>
      </c>
      <c r="F14" s="90">
        <v>5205.45</v>
      </c>
      <c r="G14" s="90">
        <v>566794.03</v>
      </c>
      <c r="H14" s="90" t="s">
        <v>15</v>
      </c>
      <c r="I14" s="90">
        <v>304623.73</v>
      </c>
      <c r="J14" s="90" t="s">
        <v>18</v>
      </c>
      <c r="K14" s="90">
        <v>159.59</v>
      </c>
      <c r="L14" s="52">
        <f t="shared" si="0"/>
        <v>3.7603787377157372</v>
      </c>
      <c r="M14" s="68"/>
    </row>
    <row r="15" spans="1:13" s="62" customFormat="1" ht="11.65" customHeight="1" x14ac:dyDescent="0.2">
      <c r="A15" s="36">
        <f>IF(D15&lt;&gt;"",COUNTA($D$10:D15),"")</f>
        <v>5</v>
      </c>
      <c r="B15" s="119">
        <v>102</v>
      </c>
      <c r="C15" s="60" t="s">
        <v>73</v>
      </c>
      <c r="D15" s="90">
        <v>209560.03</v>
      </c>
      <c r="E15" s="90" t="s">
        <v>15</v>
      </c>
      <c r="F15" s="90" t="s">
        <v>18</v>
      </c>
      <c r="G15" s="90">
        <v>120834.93</v>
      </c>
      <c r="H15" s="90" t="s">
        <v>15</v>
      </c>
      <c r="I15" s="90">
        <v>84953.21</v>
      </c>
      <c r="J15" s="90" t="s">
        <v>18</v>
      </c>
      <c r="K15" s="90" t="s">
        <v>15</v>
      </c>
      <c r="L15" s="52">
        <f t="shared" si="0"/>
        <v>0.89277745417936893</v>
      </c>
      <c r="M15" s="81"/>
    </row>
    <row r="16" spans="1:13" s="62" customFormat="1" ht="11.65" customHeight="1" x14ac:dyDescent="0.2">
      <c r="A16" s="36">
        <f>IF(D16&lt;&gt;"",COUNTA($D$10:D16),"")</f>
        <v>6</v>
      </c>
      <c r="B16" s="119">
        <v>103</v>
      </c>
      <c r="C16" s="60" t="s">
        <v>74</v>
      </c>
      <c r="D16" s="90" t="s">
        <v>18</v>
      </c>
      <c r="E16" s="90" t="s">
        <v>15</v>
      </c>
      <c r="F16" s="90" t="s">
        <v>18</v>
      </c>
      <c r="G16" s="90" t="s">
        <v>18</v>
      </c>
      <c r="H16" s="90" t="s">
        <v>15</v>
      </c>
      <c r="I16" s="90">
        <v>101925.04</v>
      </c>
      <c r="J16" s="90" t="s">
        <v>18</v>
      </c>
      <c r="K16" s="90" t="s">
        <v>15</v>
      </c>
      <c r="L16" s="52" t="e">
        <f t="shared" si="0"/>
        <v>#VALUE!</v>
      </c>
      <c r="M16" s="81"/>
    </row>
    <row r="17" spans="1:13" ht="11.65" customHeight="1" x14ac:dyDescent="0.2">
      <c r="A17" s="36">
        <f>IF(D17&lt;&gt;"",COUNTA($D$10:D17),"")</f>
        <v>7</v>
      </c>
      <c r="B17" s="119">
        <v>105</v>
      </c>
      <c r="C17" s="60" t="s">
        <v>75</v>
      </c>
      <c r="D17" s="90">
        <v>1622578.02</v>
      </c>
      <c r="E17" s="90" t="s">
        <v>15</v>
      </c>
      <c r="F17" s="90" t="s">
        <v>18</v>
      </c>
      <c r="G17" s="90">
        <v>838975.85</v>
      </c>
      <c r="H17" s="90" t="s">
        <v>18</v>
      </c>
      <c r="I17" s="90">
        <v>531872.49</v>
      </c>
      <c r="J17" s="90" t="s">
        <v>18</v>
      </c>
      <c r="K17" s="90" t="s">
        <v>15</v>
      </c>
      <c r="L17" s="52">
        <f t="shared" si="0"/>
        <v>6.9125828713758111</v>
      </c>
      <c r="M17" s="68"/>
    </row>
    <row r="18" spans="1:13" ht="11.65" customHeight="1" x14ac:dyDescent="0.2">
      <c r="A18" s="36">
        <f>IF(D18&lt;&gt;"",COUNTA($D$10:D18),"")</f>
        <v>8</v>
      </c>
      <c r="B18" s="119">
        <v>107</v>
      </c>
      <c r="C18" s="60" t="s">
        <v>76</v>
      </c>
      <c r="D18" s="90">
        <v>423579.3</v>
      </c>
      <c r="E18" s="90" t="s">
        <v>15</v>
      </c>
      <c r="F18" s="90">
        <v>16299.99</v>
      </c>
      <c r="G18" s="90">
        <v>263050.32</v>
      </c>
      <c r="H18" s="90" t="s">
        <v>15</v>
      </c>
      <c r="I18" s="90">
        <v>141715.62</v>
      </c>
      <c r="J18" s="90">
        <v>608</v>
      </c>
      <c r="K18" s="90" t="s">
        <v>18</v>
      </c>
      <c r="L18" s="52">
        <f t="shared" si="0"/>
        <v>1.8045523714473564</v>
      </c>
      <c r="M18" s="68"/>
    </row>
    <row r="19" spans="1:13" ht="11.65" customHeight="1" x14ac:dyDescent="0.2">
      <c r="A19" s="36">
        <f>IF(D19&lt;&gt;"",COUNTA($D$10:D19),"")</f>
        <v>9</v>
      </c>
      <c r="B19" s="119">
        <v>108</v>
      </c>
      <c r="C19" s="60" t="s">
        <v>77</v>
      </c>
      <c r="D19" s="90">
        <v>3249418.35</v>
      </c>
      <c r="E19" s="90" t="s">
        <v>18</v>
      </c>
      <c r="F19" s="90" t="s">
        <v>18</v>
      </c>
      <c r="G19" s="90">
        <v>2271138.6</v>
      </c>
      <c r="H19" s="90" t="s">
        <v>15</v>
      </c>
      <c r="I19" s="90">
        <v>663127.21</v>
      </c>
      <c r="J19" s="90" t="s">
        <v>18</v>
      </c>
      <c r="K19" s="90" t="s">
        <v>15</v>
      </c>
      <c r="L19" s="52">
        <f t="shared" si="0"/>
        <v>13.843324235431373</v>
      </c>
      <c r="M19" s="68"/>
    </row>
    <row r="20" spans="1:13" ht="11.65" customHeight="1" x14ac:dyDescent="0.2">
      <c r="A20" s="36">
        <f>IF(D20&lt;&gt;"",COUNTA($D$10:D20),"")</f>
        <v>10</v>
      </c>
      <c r="B20" s="119">
        <v>109</v>
      </c>
      <c r="C20" s="60" t="s">
        <v>78</v>
      </c>
      <c r="D20" s="90">
        <v>293692.43</v>
      </c>
      <c r="E20" s="90" t="s">
        <v>18</v>
      </c>
      <c r="F20" s="90">
        <v>9282</v>
      </c>
      <c r="G20" s="90">
        <v>75975.39</v>
      </c>
      <c r="H20" s="90" t="s">
        <v>15</v>
      </c>
      <c r="I20" s="90">
        <v>101391.31</v>
      </c>
      <c r="J20" s="90" t="s">
        <v>18</v>
      </c>
      <c r="K20" s="90" t="s">
        <v>18</v>
      </c>
      <c r="L20" s="52">
        <f t="shared" si="0"/>
        <v>1.251202244851523</v>
      </c>
      <c r="M20" s="68"/>
    </row>
    <row r="21" spans="1:13" ht="11.65" customHeight="1" x14ac:dyDescent="0.2">
      <c r="A21" s="36">
        <f>IF(D21&lt;&gt;"",COUNTA($D$10:D21),"")</f>
        <v>11</v>
      </c>
      <c r="B21" s="119">
        <v>11</v>
      </c>
      <c r="C21" s="60" t="s">
        <v>79</v>
      </c>
      <c r="D21" s="90">
        <v>759115.78</v>
      </c>
      <c r="E21" s="90" t="s">
        <v>18</v>
      </c>
      <c r="F21" s="90" t="s">
        <v>18</v>
      </c>
      <c r="G21" s="90">
        <v>529071.89</v>
      </c>
      <c r="H21" s="90" t="s">
        <v>15</v>
      </c>
      <c r="I21" s="90">
        <v>224923.16</v>
      </c>
      <c r="J21" s="90" t="s">
        <v>18</v>
      </c>
      <c r="K21" s="90" t="s">
        <v>18</v>
      </c>
      <c r="L21" s="61">
        <f t="shared" si="0"/>
        <v>3.2340205978009542</v>
      </c>
      <c r="M21" s="68"/>
    </row>
    <row r="22" spans="1:13" ht="11.65" customHeight="1" x14ac:dyDescent="0.2">
      <c r="A22" s="36">
        <f>IF(D22&lt;&gt;"",COUNTA($D$10:D22),"")</f>
        <v>12</v>
      </c>
      <c r="B22" s="119">
        <v>12</v>
      </c>
      <c r="C22" s="120" t="s">
        <v>80</v>
      </c>
      <c r="D22" s="90" t="s">
        <v>18</v>
      </c>
      <c r="E22" s="90" t="s">
        <v>15</v>
      </c>
      <c r="F22" s="90" t="s">
        <v>18</v>
      </c>
      <c r="G22" s="90" t="s">
        <v>15</v>
      </c>
      <c r="H22" s="90" t="s">
        <v>15</v>
      </c>
      <c r="I22" s="90" t="s">
        <v>18</v>
      </c>
      <c r="J22" s="90" t="s">
        <v>15</v>
      </c>
      <c r="K22" s="90" t="s">
        <v>18</v>
      </c>
      <c r="L22" s="52" t="e">
        <f t="shared" si="0"/>
        <v>#VALUE!</v>
      </c>
      <c r="M22" s="68"/>
    </row>
    <row r="23" spans="1:13" ht="11.65" customHeight="1" x14ac:dyDescent="0.2">
      <c r="A23" s="36">
        <f>IF(D23&lt;&gt;"",COUNTA($D$10:D23),"")</f>
        <v>13</v>
      </c>
      <c r="B23" s="119">
        <v>13</v>
      </c>
      <c r="C23" s="60" t="s">
        <v>81</v>
      </c>
      <c r="D23" s="90">
        <v>19682.62</v>
      </c>
      <c r="E23" s="90" t="s">
        <v>15</v>
      </c>
      <c r="F23" s="90" t="s">
        <v>18</v>
      </c>
      <c r="G23" s="90" t="s">
        <v>18</v>
      </c>
      <c r="H23" s="90" t="s">
        <v>15</v>
      </c>
      <c r="I23" s="90">
        <v>5625.14</v>
      </c>
      <c r="J23" s="90" t="s">
        <v>18</v>
      </c>
      <c r="K23" s="90" t="s">
        <v>15</v>
      </c>
      <c r="L23" s="52">
        <f t="shared" si="0"/>
        <v>8.385281952469624E-2</v>
      </c>
      <c r="M23" s="68"/>
    </row>
    <row r="24" spans="1:13" ht="11.65" customHeight="1" x14ac:dyDescent="0.2">
      <c r="A24" s="36">
        <f>IF(D24&lt;&gt;"",COUNTA($D$10:D24),"")</f>
        <v>14</v>
      </c>
      <c r="B24" s="119">
        <v>14</v>
      </c>
      <c r="C24" s="120" t="s">
        <v>82</v>
      </c>
      <c r="D24" s="90" t="s">
        <v>18</v>
      </c>
      <c r="E24" s="90" t="s">
        <v>15</v>
      </c>
      <c r="F24" s="90" t="s">
        <v>18</v>
      </c>
      <c r="G24" s="90" t="s">
        <v>15</v>
      </c>
      <c r="H24" s="90" t="s">
        <v>15</v>
      </c>
      <c r="I24" s="90" t="s">
        <v>18</v>
      </c>
      <c r="J24" s="90" t="s">
        <v>15</v>
      </c>
      <c r="K24" s="90" t="s">
        <v>15</v>
      </c>
      <c r="L24" s="52" t="e">
        <f t="shared" si="0"/>
        <v>#VALUE!</v>
      </c>
      <c r="M24" s="68"/>
    </row>
    <row r="25" spans="1:13" ht="22.5" customHeight="1" x14ac:dyDescent="0.2">
      <c r="A25" s="36">
        <f>IF(D25&lt;&gt;"",COUNTA($D$10:D25),"")</f>
        <v>15</v>
      </c>
      <c r="B25" s="119">
        <v>16</v>
      </c>
      <c r="C25" s="60" t="s">
        <v>83</v>
      </c>
      <c r="D25" s="90">
        <v>6605430.4500000002</v>
      </c>
      <c r="E25" s="90" t="s">
        <v>15</v>
      </c>
      <c r="F25" s="90">
        <v>7770.1</v>
      </c>
      <c r="G25" s="90" t="s">
        <v>18</v>
      </c>
      <c r="H25" s="90">
        <v>4516051.55</v>
      </c>
      <c r="I25" s="90">
        <v>1627312.86</v>
      </c>
      <c r="J25" s="90" t="s">
        <v>18</v>
      </c>
      <c r="K25" s="90" t="s">
        <v>18</v>
      </c>
      <c r="L25" s="61">
        <f t="shared" si="0"/>
        <v>28.140764156742502</v>
      </c>
      <c r="M25" s="68"/>
    </row>
    <row r="26" spans="1:13" ht="22.5" customHeight="1" x14ac:dyDescent="0.2">
      <c r="A26" s="36">
        <f>IF(D26&lt;&gt;"",COUNTA($D$10:D26),"")</f>
        <v>16</v>
      </c>
      <c r="B26" s="119">
        <v>17</v>
      </c>
      <c r="C26" s="60" t="s">
        <v>84</v>
      </c>
      <c r="D26" s="90">
        <v>198468.12</v>
      </c>
      <c r="E26" s="90" t="s">
        <v>15</v>
      </c>
      <c r="F26" s="90" t="s">
        <v>18</v>
      </c>
      <c r="G26" s="90" t="s">
        <v>18</v>
      </c>
      <c r="H26" s="90" t="s">
        <v>18</v>
      </c>
      <c r="I26" s="90">
        <v>82961.8</v>
      </c>
      <c r="J26" s="90" t="s">
        <v>18</v>
      </c>
      <c r="K26" s="90" t="s">
        <v>15</v>
      </c>
      <c r="L26" s="52">
        <f t="shared" si="0"/>
        <v>0.84552317972738167</v>
      </c>
      <c r="M26" s="68"/>
    </row>
    <row r="27" spans="1:13" ht="33.6" customHeight="1" x14ac:dyDescent="0.2">
      <c r="A27" s="36">
        <f>IF(D27&lt;&gt;"",COUNTA($D$10:D27),"")</f>
        <v>17</v>
      </c>
      <c r="B27" s="119">
        <v>18</v>
      </c>
      <c r="C27" s="60" t="s">
        <v>85</v>
      </c>
      <c r="D27" s="90">
        <v>257462.57</v>
      </c>
      <c r="E27" s="90" t="s">
        <v>15</v>
      </c>
      <c r="F27" s="90">
        <v>3568.78</v>
      </c>
      <c r="G27" s="90" t="s">
        <v>18</v>
      </c>
      <c r="H27" s="90" t="s">
        <v>15</v>
      </c>
      <c r="I27" s="90">
        <v>123832.7</v>
      </c>
      <c r="J27" s="90" t="s">
        <v>18</v>
      </c>
      <c r="K27" s="90" t="s">
        <v>15</v>
      </c>
      <c r="L27" s="52">
        <f t="shared" si="0"/>
        <v>1.0968540985181074</v>
      </c>
      <c r="M27" s="68"/>
    </row>
    <row r="28" spans="1:13" ht="11.65" customHeight="1" x14ac:dyDescent="0.2">
      <c r="A28" s="36">
        <f>IF(D28&lt;&gt;"",COUNTA($D$10:D28),"")</f>
        <v>18</v>
      </c>
      <c r="B28" s="119">
        <v>19</v>
      </c>
      <c r="C28" s="120" t="s">
        <v>86</v>
      </c>
      <c r="D28" s="90" t="s">
        <v>18</v>
      </c>
      <c r="E28" s="90" t="s">
        <v>15</v>
      </c>
      <c r="F28" s="90" t="s">
        <v>15</v>
      </c>
      <c r="G28" s="90" t="s">
        <v>18</v>
      </c>
      <c r="H28" s="90" t="s">
        <v>15</v>
      </c>
      <c r="I28" s="90" t="s">
        <v>18</v>
      </c>
      <c r="J28" s="90" t="s">
        <v>15</v>
      </c>
      <c r="K28" s="90" t="s">
        <v>15</v>
      </c>
      <c r="L28" s="52" t="e">
        <f t="shared" si="0"/>
        <v>#VALUE!</v>
      </c>
      <c r="M28" s="68"/>
    </row>
    <row r="29" spans="1:13" ht="11.65" customHeight="1" x14ac:dyDescent="0.2">
      <c r="A29" s="36">
        <f>IF(D29&lt;&gt;"",COUNTA($D$10:D29),"")</f>
        <v>19</v>
      </c>
      <c r="B29" s="119">
        <v>20</v>
      </c>
      <c r="C29" s="60" t="s">
        <v>87</v>
      </c>
      <c r="D29" s="90">
        <v>1401531.53</v>
      </c>
      <c r="E29" s="90" t="s">
        <v>18</v>
      </c>
      <c r="F29" s="90" t="s">
        <v>18</v>
      </c>
      <c r="G29" s="90">
        <v>631193</v>
      </c>
      <c r="H29" s="90" t="s">
        <v>15</v>
      </c>
      <c r="I29" s="90">
        <v>489733.61</v>
      </c>
      <c r="J29" s="90">
        <v>6027.02</v>
      </c>
      <c r="K29" s="90" t="s">
        <v>18</v>
      </c>
      <c r="L29" s="59">
        <f t="shared" si="0"/>
        <v>5.9708702623564038</v>
      </c>
      <c r="M29" s="68"/>
    </row>
    <row r="30" spans="1:13" ht="22.5" customHeight="1" x14ac:dyDescent="0.2">
      <c r="A30" s="36">
        <f>IF(D30&lt;&gt;"",COUNTA($D$10:D30),"")</f>
        <v>20</v>
      </c>
      <c r="B30" s="119">
        <v>21</v>
      </c>
      <c r="C30" s="60" t="s">
        <v>88</v>
      </c>
      <c r="D30" s="90">
        <v>67848.17</v>
      </c>
      <c r="E30" s="90" t="s">
        <v>15</v>
      </c>
      <c r="F30" s="90" t="s">
        <v>15</v>
      </c>
      <c r="G30" s="90">
        <v>33449.660000000003</v>
      </c>
      <c r="H30" s="90" t="s">
        <v>15</v>
      </c>
      <c r="I30" s="90">
        <v>34210.339999999997</v>
      </c>
      <c r="J30" s="90" t="s">
        <v>18</v>
      </c>
      <c r="K30" s="90" t="s">
        <v>18</v>
      </c>
      <c r="L30" s="52">
        <f t="shared" si="0"/>
        <v>0.28904995138304301</v>
      </c>
      <c r="M30" s="68"/>
    </row>
    <row r="31" spans="1:13" ht="11.65" customHeight="1" x14ac:dyDescent="0.2">
      <c r="A31" s="36">
        <f>IF(D31&lt;&gt;"",COUNTA($D$10:D31),"")</f>
        <v>21</v>
      </c>
      <c r="B31" s="119">
        <v>22</v>
      </c>
      <c r="C31" s="60" t="s">
        <v>89</v>
      </c>
      <c r="D31" s="90">
        <v>503373.6</v>
      </c>
      <c r="E31" s="90" t="s">
        <v>15</v>
      </c>
      <c r="F31" s="90" t="s">
        <v>18</v>
      </c>
      <c r="G31" s="90">
        <v>199189.11</v>
      </c>
      <c r="H31" s="90" t="s">
        <v>18</v>
      </c>
      <c r="I31" s="90">
        <v>281589.62</v>
      </c>
      <c r="J31" s="90" t="s">
        <v>18</v>
      </c>
      <c r="K31" s="90" t="s">
        <v>18</v>
      </c>
      <c r="L31" s="52">
        <f t="shared" si="0"/>
        <v>2.1444957853322695</v>
      </c>
      <c r="M31" s="68"/>
    </row>
    <row r="32" spans="1:13" ht="33.6" customHeight="1" x14ac:dyDescent="0.2">
      <c r="A32" s="36">
        <f>IF(D32&lt;&gt;"",COUNTA($D$10:D32),"")</f>
        <v>22</v>
      </c>
      <c r="B32" s="119">
        <v>23</v>
      </c>
      <c r="C32" s="60" t="s">
        <v>90</v>
      </c>
      <c r="D32" s="90">
        <v>1623587.14</v>
      </c>
      <c r="E32" s="90">
        <v>192274.16</v>
      </c>
      <c r="F32" s="90">
        <v>96551.06</v>
      </c>
      <c r="G32" s="90">
        <v>985788.87</v>
      </c>
      <c r="H32" s="90">
        <v>2734.6</v>
      </c>
      <c r="I32" s="90">
        <v>294170.8</v>
      </c>
      <c r="J32" s="90" t="s">
        <v>18</v>
      </c>
      <c r="K32" s="90" t="s">
        <v>18</v>
      </c>
      <c r="L32" s="61">
        <f t="shared" si="0"/>
        <v>6.9168819716601613</v>
      </c>
      <c r="M32" s="68"/>
    </row>
    <row r="33" spans="1:13" ht="11.65" customHeight="1" x14ac:dyDescent="0.2">
      <c r="A33" s="36">
        <f>IF(D33&lt;&gt;"",COUNTA($D$10:D33),"")</f>
        <v>23</v>
      </c>
      <c r="B33" s="119">
        <v>24</v>
      </c>
      <c r="C33" s="60" t="s">
        <v>91</v>
      </c>
      <c r="D33" s="90">
        <v>482751.73</v>
      </c>
      <c r="E33" s="90" t="s">
        <v>15</v>
      </c>
      <c r="F33" s="90" t="s">
        <v>18</v>
      </c>
      <c r="G33" s="90">
        <v>78519.75</v>
      </c>
      <c r="H33" s="90" t="s">
        <v>15</v>
      </c>
      <c r="I33" s="90">
        <v>400923.36</v>
      </c>
      <c r="J33" s="90" t="s">
        <v>18</v>
      </c>
      <c r="K33" s="90" t="s">
        <v>18</v>
      </c>
      <c r="L33" s="61">
        <f t="shared" si="0"/>
        <v>2.0566415289694606</v>
      </c>
      <c r="M33" s="68"/>
    </row>
    <row r="34" spans="1:13" ht="11.65" customHeight="1" x14ac:dyDescent="0.2">
      <c r="A34" s="36">
        <f>IF(D34&lt;&gt;"",COUNTA($D$10:D34),"")</f>
        <v>24</v>
      </c>
      <c r="B34" s="119">
        <v>25</v>
      </c>
      <c r="C34" s="63" t="s">
        <v>92</v>
      </c>
      <c r="D34" s="90">
        <v>400678.40000000002</v>
      </c>
      <c r="E34" s="90" t="s">
        <v>15</v>
      </c>
      <c r="F34" s="90">
        <v>40442.379999999997</v>
      </c>
      <c r="G34" s="90">
        <v>131031.61</v>
      </c>
      <c r="H34" s="90">
        <v>2367.52</v>
      </c>
      <c r="I34" s="90">
        <v>160686.88</v>
      </c>
      <c r="J34" s="90">
        <v>60224.38</v>
      </c>
      <c r="K34" s="90">
        <v>5925.63</v>
      </c>
      <c r="L34" s="52">
        <f t="shared" si="0"/>
        <v>1.7069888847442083</v>
      </c>
      <c r="M34" s="68"/>
    </row>
    <row r="35" spans="1:13" ht="22.5" customHeight="1" x14ac:dyDescent="0.2">
      <c r="A35" s="36">
        <f>IF(D35&lt;&gt;"",COUNTA($D$10:D35),"")</f>
        <v>25</v>
      </c>
      <c r="B35" s="119">
        <v>26</v>
      </c>
      <c r="C35" s="63" t="s">
        <v>93</v>
      </c>
      <c r="D35" s="90">
        <v>57398.080000000002</v>
      </c>
      <c r="E35" s="90" t="s">
        <v>15</v>
      </c>
      <c r="F35" s="90" t="s">
        <v>15</v>
      </c>
      <c r="G35" s="90">
        <v>8766.0300000000007</v>
      </c>
      <c r="H35" s="90" t="s">
        <v>15</v>
      </c>
      <c r="I35" s="90">
        <v>36896.51</v>
      </c>
      <c r="J35" s="90">
        <v>11735.54</v>
      </c>
      <c r="K35" s="90" t="s">
        <v>15</v>
      </c>
      <c r="L35" s="52">
        <f t="shared" si="0"/>
        <v>0.24452998855356028</v>
      </c>
      <c r="M35" s="68"/>
    </row>
    <row r="36" spans="1:13" ht="11.65" customHeight="1" x14ac:dyDescent="0.2">
      <c r="A36" s="36">
        <f>IF(D36&lt;&gt;"",COUNTA($D$10:D36),"")</f>
        <v>26</v>
      </c>
      <c r="B36" s="119">
        <v>27</v>
      </c>
      <c r="C36" s="60" t="s">
        <v>94</v>
      </c>
      <c r="D36" s="90">
        <v>235949.32</v>
      </c>
      <c r="E36" s="90" t="s">
        <v>15</v>
      </c>
      <c r="F36" s="90">
        <v>4592.17</v>
      </c>
      <c r="G36" s="90">
        <v>48286.559999999998</v>
      </c>
      <c r="H36" s="90" t="s">
        <v>15</v>
      </c>
      <c r="I36" s="90" t="s">
        <v>18</v>
      </c>
      <c r="J36" s="90" t="s">
        <v>18</v>
      </c>
      <c r="K36" s="90" t="s">
        <v>18</v>
      </c>
      <c r="L36" s="52">
        <f t="shared" si="0"/>
        <v>1.005202343333093</v>
      </c>
      <c r="M36" s="68"/>
    </row>
    <row r="37" spans="1:13" ht="11.65" customHeight="1" x14ac:dyDescent="0.2">
      <c r="A37" s="36">
        <f>IF(D37&lt;&gt;"",COUNTA($D$10:D37),"")</f>
        <v>27</v>
      </c>
      <c r="B37" s="119">
        <v>28</v>
      </c>
      <c r="C37" s="60" t="s">
        <v>95</v>
      </c>
      <c r="D37" s="90">
        <v>620823.11</v>
      </c>
      <c r="E37" s="90" t="s">
        <v>15</v>
      </c>
      <c r="F37" s="90">
        <v>6966.05</v>
      </c>
      <c r="G37" s="90">
        <v>221031.14</v>
      </c>
      <c r="H37" s="90" t="s">
        <v>18</v>
      </c>
      <c r="I37" s="90">
        <v>277042.5</v>
      </c>
      <c r="J37" s="90">
        <v>37083.65</v>
      </c>
      <c r="K37" s="90" t="s">
        <v>18</v>
      </c>
      <c r="L37" s="61">
        <f t="shared" si="0"/>
        <v>2.6448596883743445</v>
      </c>
      <c r="M37" s="68"/>
    </row>
    <row r="38" spans="1:13" ht="22.5" customHeight="1" x14ac:dyDescent="0.2">
      <c r="A38" s="36">
        <f>IF(D38&lt;&gt;"",COUNTA($D$10:D38),"")</f>
        <v>28</v>
      </c>
      <c r="B38" s="119">
        <v>29</v>
      </c>
      <c r="C38" s="60" t="s">
        <v>96</v>
      </c>
      <c r="D38" s="90">
        <v>301140.40000000002</v>
      </c>
      <c r="E38" s="90" t="s">
        <v>15</v>
      </c>
      <c r="F38" s="90">
        <v>12336.41</v>
      </c>
      <c r="G38" s="90">
        <v>132973.17000000001</v>
      </c>
      <c r="H38" s="90" t="s">
        <v>15</v>
      </c>
      <c r="I38" s="90">
        <v>151044.57999999999</v>
      </c>
      <c r="J38" s="90" t="s">
        <v>18</v>
      </c>
      <c r="K38" s="90" t="s">
        <v>18</v>
      </c>
      <c r="L38" s="52">
        <f t="shared" si="0"/>
        <v>1.2829324354580254</v>
      </c>
    </row>
    <row r="39" spans="1:13" ht="11.65" customHeight="1" x14ac:dyDescent="0.2">
      <c r="A39" s="36">
        <f>IF(D39&lt;&gt;"",COUNTA($D$10:D39),"")</f>
        <v>29</v>
      </c>
      <c r="B39" s="119">
        <v>30</v>
      </c>
      <c r="C39" s="60" t="s">
        <v>97</v>
      </c>
      <c r="D39" s="90">
        <v>515610.6</v>
      </c>
      <c r="E39" s="90" t="s">
        <v>15</v>
      </c>
      <c r="F39" s="90" t="s">
        <v>18</v>
      </c>
      <c r="G39" s="90">
        <v>312470.23</v>
      </c>
      <c r="H39" s="90" t="s">
        <v>15</v>
      </c>
      <c r="I39" s="90">
        <v>185862.39999999999</v>
      </c>
      <c r="J39" s="90" t="s">
        <v>18</v>
      </c>
      <c r="K39" s="90" t="s">
        <v>15</v>
      </c>
      <c r="L39" s="61">
        <f t="shared" si="0"/>
        <v>2.1966284258305215</v>
      </c>
    </row>
    <row r="40" spans="1:13" ht="11.65" customHeight="1" x14ac:dyDescent="0.2">
      <c r="A40" s="36" t="str">
        <f>IF(D40&lt;&gt;"",COUNTA($D$10:D40),"")</f>
        <v/>
      </c>
      <c r="B40" s="119"/>
      <c r="C40" s="60" t="s">
        <v>71</v>
      </c>
      <c r="D40" s="90"/>
      <c r="E40" s="90"/>
      <c r="F40" s="90"/>
      <c r="G40" s="90"/>
      <c r="H40" s="90"/>
      <c r="I40" s="90"/>
      <c r="J40" s="90"/>
      <c r="K40" s="90"/>
    </row>
    <row r="41" spans="1:13" ht="11.65" customHeight="1" x14ac:dyDescent="0.2">
      <c r="A41" s="36">
        <f>IF(D41&lt;&gt;"",COUNTA($D$10:D41),"")</f>
        <v>30</v>
      </c>
      <c r="B41" s="119">
        <v>301</v>
      </c>
      <c r="C41" s="60" t="s">
        <v>98</v>
      </c>
      <c r="D41" s="90">
        <v>443295.83</v>
      </c>
      <c r="E41" s="90" t="s">
        <v>15</v>
      </c>
      <c r="F41" s="90" t="s">
        <v>18</v>
      </c>
      <c r="G41" s="90">
        <v>276617.26</v>
      </c>
      <c r="H41" s="90" t="s">
        <v>15</v>
      </c>
      <c r="I41" s="90">
        <v>158289.5</v>
      </c>
      <c r="J41" s="90" t="s">
        <v>18</v>
      </c>
      <c r="K41" s="90" t="s">
        <v>15</v>
      </c>
      <c r="L41" s="52">
        <f t="shared" si="0"/>
        <v>1.8885496559421675</v>
      </c>
    </row>
    <row r="42" spans="1:13" ht="11.65" customHeight="1" x14ac:dyDescent="0.2">
      <c r="A42" s="36">
        <f>IF(D42&lt;&gt;"",COUNTA($D$10:D42),"")</f>
        <v>31</v>
      </c>
      <c r="B42" s="119">
        <v>31</v>
      </c>
      <c r="C42" s="60" t="s">
        <v>99</v>
      </c>
      <c r="D42" s="90">
        <v>70497.88</v>
      </c>
      <c r="E42" s="90" t="s">
        <v>15</v>
      </c>
      <c r="F42" s="90" t="s">
        <v>18</v>
      </c>
      <c r="G42" s="90">
        <v>10570.6</v>
      </c>
      <c r="H42" s="90">
        <v>20974.720000000001</v>
      </c>
      <c r="I42" s="90">
        <v>30464.43</v>
      </c>
      <c r="J42" s="90" t="s">
        <v>18</v>
      </c>
      <c r="K42" s="90" t="s">
        <v>15</v>
      </c>
      <c r="L42" s="52">
        <f t="shared" si="0"/>
        <v>0.30033837001952446</v>
      </c>
    </row>
    <row r="43" spans="1:13" ht="11.65" customHeight="1" x14ac:dyDescent="0.2">
      <c r="A43" s="36">
        <f>IF(D43&lt;&gt;"",COUNTA($D$10:D43),"")</f>
        <v>32</v>
      </c>
      <c r="B43" s="119">
        <v>32</v>
      </c>
      <c r="C43" s="60" t="s">
        <v>100</v>
      </c>
      <c r="D43" s="90">
        <v>268066.33</v>
      </c>
      <c r="E43" s="90" t="s">
        <v>15</v>
      </c>
      <c r="F43" s="90" t="s">
        <v>18</v>
      </c>
      <c r="G43" s="90">
        <v>69457.66</v>
      </c>
      <c r="H43" s="90" t="s">
        <v>18</v>
      </c>
      <c r="I43" s="90">
        <v>60111.77</v>
      </c>
      <c r="J43" s="90" t="s">
        <v>18</v>
      </c>
      <c r="K43" s="90" t="s">
        <v>18</v>
      </c>
      <c r="L43" s="52">
        <f t="shared" si="0"/>
        <v>1.1420287334784529</v>
      </c>
    </row>
    <row r="44" spans="1:13" ht="22.5" customHeight="1" x14ac:dyDescent="0.2">
      <c r="A44" s="36">
        <f>IF(D44&lt;&gt;"",COUNTA($D$10:D44),"")</f>
        <v>33</v>
      </c>
      <c r="B44" s="119">
        <v>33</v>
      </c>
      <c r="C44" s="60" t="s">
        <v>101</v>
      </c>
      <c r="D44" s="90">
        <v>90945.21</v>
      </c>
      <c r="E44" s="90" t="s">
        <v>15</v>
      </c>
      <c r="F44" s="90">
        <v>9292.8700000000008</v>
      </c>
      <c r="G44" s="90">
        <v>16828.16</v>
      </c>
      <c r="H44" s="90" t="s">
        <v>18</v>
      </c>
      <c r="I44" s="90">
        <v>33981.06</v>
      </c>
      <c r="J44" s="90">
        <v>24911.97</v>
      </c>
      <c r="K44" s="90" t="s">
        <v>18</v>
      </c>
      <c r="L44" s="52">
        <f t="shared" si="0"/>
        <v>0.38744904290006105</v>
      </c>
    </row>
    <row r="45" spans="1:13" ht="11.85" customHeight="1" x14ac:dyDescent="0.2">
      <c r="A45" s="36" t="str">
        <f>IF(D45&lt;&gt;"",COUNTA($D$10:D45),"")</f>
        <v/>
      </c>
      <c r="B45" s="119"/>
      <c r="C45" s="60"/>
      <c r="D45" s="90"/>
      <c r="E45" s="90"/>
      <c r="F45" s="90"/>
      <c r="G45" s="90"/>
      <c r="H45" s="90"/>
      <c r="I45" s="90"/>
      <c r="J45" s="90"/>
      <c r="K45" s="90"/>
    </row>
    <row r="46" spans="1:13" ht="11.85" customHeight="1" x14ac:dyDescent="0.2">
      <c r="A46" s="36">
        <f>IF(D46&lt;&gt;"",COUNTA($D$10:D46),"")</f>
        <v>34</v>
      </c>
      <c r="B46" s="119"/>
      <c r="C46" s="64" t="s">
        <v>102</v>
      </c>
      <c r="D46" s="65">
        <v>23472818.34</v>
      </c>
      <c r="E46" s="65">
        <v>657510.81000000006</v>
      </c>
      <c r="F46" s="65">
        <v>370292.06</v>
      </c>
      <c r="G46" s="65">
        <v>8677749.9000000004</v>
      </c>
      <c r="H46" s="65">
        <v>4591396.4400000004</v>
      </c>
      <c r="I46" s="65">
        <v>6828837.2199999997</v>
      </c>
      <c r="J46" s="65">
        <v>2181532.79</v>
      </c>
      <c r="K46" s="65">
        <v>165499.12</v>
      </c>
      <c r="L46" s="52">
        <f>L12+L21+L25+L29+L32+L33+L37</f>
        <v>85.630673184854544</v>
      </c>
      <c r="M46" s="68"/>
    </row>
    <row r="47" spans="1:13" ht="11.65" customHeight="1" x14ac:dyDescent="0.2">
      <c r="A47" s="36" t="str">
        <f>IF(D47&lt;&gt;"",COUNTA($D$10:D47),"")</f>
        <v/>
      </c>
      <c r="B47" s="119"/>
      <c r="C47" s="60" t="s">
        <v>103</v>
      </c>
      <c r="D47" s="90"/>
      <c r="E47" s="90"/>
      <c r="F47" s="90"/>
      <c r="G47" s="90"/>
      <c r="H47" s="90"/>
      <c r="I47" s="90"/>
      <c r="J47" s="90"/>
      <c r="K47" s="90"/>
      <c r="M47" s="68"/>
    </row>
    <row r="48" spans="1:13" ht="11.65" customHeight="1" x14ac:dyDescent="0.2">
      <c r="A48" s="36">
        <f>IF(D48&lt;&gt;"",COUNTA($D$10:D48),"")</f>
        <v>35</v>
      </c>
      <c r="B48" s="119" t="s">
        <v>104</v>
      </c>
      <c r="C48" s="60" t="s">
        <v>105</v>
      </c>
      <c r="D48" s="90">
        <v>11844850.189999999</v>
      </c>
      <c r="E48" s="90">
        <v>580230.37</v>
      </c>
      <c r="F48" s="90">
        <v>238616.16</v>
      </c>
      <c r="G48" s="90">
        <v>2703448.8</v>
      </c>
      <c r="H48" s="90">
        <v>4529696.07</v>
      </c>
      <c r="I48" s="90">
        <v>3637298.48</v>
      </c>
      <c r="J48" s="90">
        <v>85242.05</v>
      </c>
      <c r="K48" s="90">
        <v>70318.259999999995</v>
      </c>
      <c r="M48" s="68"/>
    </row>
    <row r="49" spans="1:13" ht="11.65" customHeight="1" x14ac:dyDescent="0.2">
      <c r="A49" s="36">
        <f>IF(D49&lt;&gt;"",COUNTA($D$10:D49),"")</f>
        <v>36</v>
      </c>
      <c r="B49" s="119" t="s">
        <v>106</v>
      </c>
      <c r="C49" s="60" t="s">
        <v>107</v>
      </c>
      <c r="D49" s="90">
        <v>1997999.91</v>
      </c>
      <c r="E49" s="90" t="s">
        <v>15</v>
      </c>
      <c r="F49" s="90">
        <v>62974.04</v>
      </c>
      <c r="G49" s="90">
        <v>814525.23</v>
      </c>
      <c r="H49" s="90" t="s">
        <v>18</v>
      </c>
      <c r="I49" s="90">
        <v>795069.43999999994</v>
      </c>
      <c r="J49" s="90" t="s">
        <v>18</v>
      </c>
      <c r="K49" s="90" t="s">
        <v>18</v>
      </c>
      <c r="M49" s="68"/>
    </row>
    <row r="50" spans="1:13" ht="11.65" customHeight="1" x14ac:dyDescent="0.2">
      <c r="A50" s="36">
        <f>IF(D50&lt;&gt;"",COUNTA($D$10:D50),"")</f>
        <v>37</v>
      </c>
      <c r="B50" s="119" t="s">
        <v>108</v>
      </c>
      <c r="C50" s="60" t="s">
        <v>109</v>
      </c>
      <c r="D50" s="90" t="s">
        <v>18</v>
      </c>
      <c r="E50" s="90" t="s">
        <v>15</v>
      </c>
      <c r="F50" s="90" t="s">
        <v>18</v>
      </c>
      <c r="G50" s="90" t="s">
        <v>18</v>
      </c>
      <c r="H50" s="90">
        <v>20974.720000000001</v>
      </c>
      <c r="I50" s="90" t="s">
        <v>18</v>
      </c>
      <c r="J50" s="90" t="s">
        <v>18</v>
      </c>
      <c r="K50" s="90" t="s">
        <v>15</v>
      </c>
      <c r="M50" s="68"/>
    </row>
    <row r="51" spans="1:13" ht="11.65" customHeight="1" x14ac:dyDescent="0.2">
      <c r="A51" s="36">
        <f>IF(D51&lt;&gt;"",COUNTA($D$10:D51),"")</f>
        <v>38</v>
      </c>
      <c r="B51" s="119" t="s">
        <v>110</v>
      </c>
      <c r="C51" s="60" t="s">
        <v>111</v>
      </c>
      <c r="D51" s="90">
        <v>9466002.3100000005</v>
      </c>
      <c r="E51" s="90" t="s">
        <v>18</v>
      </c>
      <c r="F51" s="90" t="s">
        <v>18</v>
      </c>
      <c r="G51" s="90">
        <v>5061744.22</v>
      </c>
      <c r="H51" s="90" t="s">
        <v>18</v>
      </c>
      <c r="I51" s="90">
        <v>2359997.87</v>
      </c>
      <c r="J51" s="90">
        <v>1864582.32</v>
      </c>
      <c r="K51" s="90" t="s">
        <v>18</v>
      </c>
      <c r="M51" s="68"/>
    </row>
    <row r="52" spans="1:13" ht="11.45" hidden="1" customHeight="1" x14ac:dyDescent="0.2">
      <c r="A52" s="36" t="str">
        <f>IF(D52&lt;&gt;"",COUNTA($D$10:D52),"")</f>
        <v/>
      </c>
      <c r="B52" s="60"/>
      <c r="C52" s="121" t="s">
        <v>66</v>
      </c>
      <c r="D52" s="90"/>
      <c r="E52" s="90"/>
      <c r="F52" s="90"/>
      <c r="G52" s="90"/>
      <c r="H52" s="90"/>
      <c r="I52" s="90"/>
      <c r="J52" s="90"/>
      <c r="K52" s="90"/>
      <c r="M52" s="68"/>
    </row>
    <row r="53" spans="1:13" ht="11.45" hidden="1" customHeight="1" x14ac:dyDescent="0.2">
      <c r="A53" s="36" t="str">
        <f>IF(D53&lt;&gt;"",COUNTA($D$10:D53),"")</f>
        <v/>
      </c>
      <c r="B53" s="60"/>
      <c r="C53" s="121" t="s">
        <v>112</v>
      </c>
      <c r="D53" s="90"/>
      <c r="E53" s="90"/>
      <c r="F53" s="90"/>
      <c r="G53" s="90"/>
      <c r="H53" s="90"/>
      <c r="I53" s="90"/>
      <c r="J53" s="90"/>
      <c r="K53" s="90"/>
      <c r="L53" s="61">
        <v>12.1</v>
      </c>
      <c r="M53" s="68"/>
    </row>
    <row r="54" spans="1:13" ht="11.45" hidden="1" customHeight="1" x14ac:dyDescent="0.2">
      <c r="A54" s="36" t="str">
        <f>IF(D54&lt;&gt;"",COUNTA($D$10:D54),"")</f>
        <v/>
      </c>
      <c r="B54" s="60"/>
      <c r="C54" s="121"/>
      <c r="D54" s="90"/>
      <c r="E54" s="90"/>
      <c r="F54" s="90"/>
      <c r="G54" s="90"/>
      <c r="H54" s="90"/>
      <c r="I54" s="90"/>
      <c r="J54" s="90"/>
      <c r="K54" s="90"/>
      <c r="M54" s="68"/>
    </row>
    <row r="55" spans="1:13" ht="11.45" hidden="1" customHeight="1" x14ac:dyDescent="0.2">
      <c r="A55" s="36" t="str">
        <f>IF(D55&lt;&gt;"",COUNTA($D$10:D55),"")</f>
        <v/>
      </c>
      <c r="B55" s="60"/>
      <c r="C55" s="121" t="s">
        <v>66</v>
      </c>
      <c r="D55" s="90"/>
      <c r="E55" s="90" t="s">
        <v>51</v>
      </c>
      <c r="F55" s="90" t="s">
        <v>52</v>
      </c>
      <c r="G55" s="90" t="s">
        <v>53</v>
      </c>
      <c r="H55" s="90" t="s">
        <v>113</v>
      </c>
      <c r="I55" s="90" t="s">
        <v>55</v>
      </c>
      <c r="J55" s="90" t="s">
        <v>114</v>
      </c>
      <c r="K55" s="90" t="s">
        <v>115</v>
      </c>
      <c r="M55" s="68"/>
    </row>
    <row r="56" spans="1:13" s="66" customFormat="1" ht="11.45" hidden="1" customHeight="1" x14ac:dyDescent="0.2">
      <c r="A56" s="36" t="str">
        <f>IF(D56&lt;&gt;"",COUNTA($D$10:D56),"")</f>
        <v/>
      </c>
      <c r="B56" s="122"/>
      <c r="C56" s="123" t="s">
        <v>116</v>
      </c>
      <c r="D56" s="90"/>
      <c r="E56" s="90">
        <f>E46*100/$D$46</f>
        <v>2.8011583461178873</v>
      </c>
      <c r="F56" s="90">
        <f t="shared" ref="F56:K56" si="1">F46*100/$D$46</f>
        <v>1.577535575985717</v>
      </c>
      <c r="G56" s="90">
        <f t="shared" si="1"/>
        <v>36.969356531048753</v>
      </c>
      <c r="H56" s="90">
        <f t="shared" si="1"/>
        <v>19.560482143619744</v>
      </c>
      <c r="I56" s="90">
        <f t="shared" si="1"/>
        <v>29.092532141157449</v>
      </c>
      <c r="J56" s="90">
        <f t="shared" si="1"/>
        <v>9.2938681601878752</v>
      </c>
      <c r="K56" s="90">
        <f t="shared" si="1"/>
        <v>0.70506710188257693</v>
      </c>
      <c r="L56" s="52"/>
      <c r="M56" s="112"/>
    </row>
    <row r="57" spans="1:13" ht="12" customHeight="1" x14ac:dyDescent="0.2">
      <c r="A57" s="36">
        <f>IF(D57&lt;&gt;"",COUNTA($D$10:D57),"")</f>
        <v>39</v>
      </c>
      <c r="B57" s="60" t="s">
        <v>117</v>
      </c>
      <c r="C57" s="60" t="s">
        <v>118</v>
      </c>
      <c r="D57" s="90" t="s">
        <v>18</v>
      </c>
      <c r="E57" s="90" t="s">
        <v>18</v>
      </c>
      <c r="F57" s="90" t="s">
        <v>15</v>
      </c>
      <c r="G57" s="90" t="s">
        <v>18</v>
      </c>
      <c r="H57" s="90" t="s">
        <v>15</v>
      </c>
      <c r="I57" s="90" t="s">
        <v>18</v>
      </c>
      <c r="J57" s="90" t="s">
        <v>15</v>
      </c>
      <c r="K57" s="90" t="s">
        <v>15</v>
      </c>
      <c r="M57" s="68"/>
    </row>
    <row r="59" spans="1:13" ht="12" customHeight="1" x14ac:dyDescent="0.2">
      <c r="E59" s="58"/>
    </row>
    <row r="61" spans="1:13" ht="12" customHeight="1" x14ac:dyDescent="0.2">
      <c r="E61" s="69"/>
    </row>
    <row r="62" spans="1:13" ht="12" customHeight="1" x14ac:dyDescent="0.2">
      <c r="F62" s="70"/>
    </row>
  </sheetData>
  <mergeCells count="16">
    <mergeCell ref="L4:L8"/>
    <mergeCell ref="D7:K7"/>
    <mergeCell ref="A1:C1"/>
    <mergeCell ref="D1:K1"/>
    <mergeCell ref="A2:A7"/>
    <mergeCell ref="B2:B7"/>
    <mergeCell ref="C2:C7"/>
    <mergeCell ref="D2:D6"/>
    <mergeCell ref="E2:K2"/>
    <mergeCell ref="E3:E6"/>
    <mergeCell ref="F3:F6"/>
    <mergeCell ref="G3:G6"/>
    <mergeCell ref="H3:H6"/>
    <mergeCell ref="I3:I6"/>
    <mergeCell ref="J3:J6"/>
    <mergeCell ref="K3:K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4"/>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x14ac:dyDescent="0.2"/>
  <cols>
    <col min="1" max="1" width="3.28515625" style="28" customWidth="1"/>
    <col min="2" max="2" width="21.42578125" style="28" customWidth="1"/>
    <col min="3" max="3" width="9.5703125" style="28" customWidth="1"/>
    <col min="4" max="9" width="9.5703125" style="68" customWidth="1"/>
    <col min="10" max="16384" width="11.42578125" style="28"/>
  </cols>
  <sheetData>
    <row r="1" spans="1:10" ht="30" customHeight="1" x14ac:dyDescent="0.2">
      <c r="A1" s="149" t="s">
        <v>39</v>
      </c>
      <c r="B1" s="150"/>
      <c r="C1" s="151" t="s">
        <v>189</v>
      </c>
      <c r="D1" s="152"/>
      <c r="E1" s="152"/>
      <c r="F1" s="152"/>
      <c r="G1" s="152"/>
      <c r="H1" s="152"/>
      <c r="I1" s="153"/>
    </row>
    <row r="2" spans="1:10" ht="11.65" customHeight="1" x14ac:dyDescent="0.2">
      <c r="A2" s="154" t="s">
        <v>47</v>
      </c>
      <c r="B2" s="156" t="s">
        <v>156</v>
      </c>
      <c r="C2" s="156">
        <v>2015</v>
      </c>
      <c r="D2" s="166">
        <v>2016</v>
      </c>
      <c r="E2" s="156">
        <v>2017</v>
      </c>
      <c r="F2" s="166">
        <v>2018</v>
      </c>
      <c r="G2" s="156">
        <v>2019</v>
      </c>
      <c r="H2" s="166">
        <v>2020</v>
      </c>
      <c r="I2" s="157">
        <v>2021</v>
      </c>
    </row>
    <row r="3" spans="1:10" ht="11.65" customHeight="1" x14ac:dyDescent="0.2">
      <c r="A3" s="154"/>
      <c r="B3" s="156"/>
      <c r="C3" s="156"/>
      <c r="D3" s="166"/>
      <c r="E3" s="156"/>
      <c r="F3" s="166"/>
      <c r="G3" s="156"/>
      <c r="H3" s="166"/>
      <c r="I3" s="157"/>
    </row>
    <row r="4" spans="1:10" ht="11.65" customHeight="1" x14ac:dyDescent="0.2">
      <c r="A4" s="154"/>
      <c r="B4" s="156"/>
      <c r="C4" s="156"/>
      <c r="D4" s="166"/>
      <c r="E4" s="156"/>
      <c r="F4" s="166"/>
      <c r="G4" s="156"/>
      <c r="H4" s="166"/>
      <c r="I4" s="157"/>
    </row>
    <row r="5" spans="1:10" ht="11.65" customHeight="1" x14ac:dyDescent="0.2">
      <c r="A5" s="154"/>
      <c r="B5" s="156"/>
      <c r="C5" s="156"/>
      <c r="D5" s="166"/>
      <c r="E5" s="156"/>
      <c r="F5" s="166"/>
      <c r="G5" s="156"/>
      <c r="H5" s="166"/>
      <c r="I5" s="157"/>
    </row>
    <row r="6" spans="1:10" ht="11.65" customHeight="1" x14ac:dyDescent="0.2">
      <c r="A6" s="154"/>
      <c r="B6" s="156"/>
      <c r="C6" s="168" t="s">
        <v>58</v>
      </c>
      <c r="D6" s="168"/>
      <c r="E6" s="168"/>
      <c r="F6" s="168"/>
      <c r="G6" s="168"/>
      <c r="H6" s="168"/>
      <c r="I6" s="169"/>
    </row>
    <row r="7" spans="1:10" ht="11.65" customHeight="1" x14ac:dyDescent="0.2">
      <c r="A7" s="154"/>
      <c r="B7" s="156"/>
      <c r="C7" s="168"/>
      <c r="D7" s="168"/>
      <c r="E7" s="168"/>
      <c r="F7" s="168"/>
      <c r="G7" s="168"/>
      <c r="H7" s="168"/>
      <c r="I7" s="169"/>
    </row>
    <row r="8" spans="1:10" s="32" customFormat="1" ht="11.65" customHeight="1" x14ac:dyDescent="0.15">
      <c r="A8" s="29">
        <v>1</v>
      </c>
      <c r="B8" s="30">
        <v>2</v>
      </c>
      <c r="C8" s="30">
        <v>3</v>
      </c>
      <c r="D8" s="30">
        <v>4</v>
      </c>
      <c r="E8" s="30">
        <v>5</v>
      </c>
      <c r="F8" s="30">
        <v>6</v>
      </c>
      <c r="G8" s="30">
        <v>7</v>
      </c>
      <c r="H8" s="30">
        <v>8</v>
      </c>
      <c r="I8" s="31">
        <v>9</v>
      </c>
    </row>
    <row r="9" spans="1:10" ht="11.65" customHeight="1" x14ac:dyDescent="0.2">
      <c r="A9" s="84"/>
      <c r="B9" s="85"/>
      <c r="C9" s="108"/>
      <c r="D9" s="108"/>
      <c r="E9" s="108"/>
      <c r="F9" s="108"/>
      <c r="G9" s="108"/>
      <c r="H9" s="108"/>
      <c r="I9" s="108"/>
      <c r="J9" s="68"/>
    </row>
    <row r="10" spans="1:10" ht="11.65" customHeight="1" x14ac:dyDescent="0.2">
      <c r="A10" s="87">
        <f>IF(C10&lt;&gt;"",COUNTA($C10:C$10),"")</f>
        <v>1</v>
      </c>
      <c r="B10" s="64" t="s">
        <v>157</v>
      </c>
      <c r="C10" s="109">
        <v>22553500</v>
      </c>
      <c r="D10" s="109">
        <v>22327981</v>
      </c>
      <c r="E10" s="109">
        <v>22604353</v>
      </c>
      <c r="F10" s="109">
        <v>23256679</v>
      </c>
      <c r="G10" s="109">
        <v>22728238</v>
      </c>
      <c r="H10" s="109">
        <v>22739681</v>
      </c>
      <c r="I10" s="109">
        <v>23472818.34</v>
      </c>
      <c r="J10" s="68"/>
    </row>
    <row r="11" spans="1:10" ht="11.65" customHeight="1" x14ac:dyDescent="0.2">
      <c r="A11" s="87" t="str">
        <f>IF(C11&lt;&gt;"",COUNTA($C$10:C11),"")</f>
        <v/>
      </c>
      <c r="B11" s="63"/>
      <c r="C11" s="86"/>
      <c r="D11" s="86"/>
      <c r="E11" s="86"/>
      <c r="F11" s="86"/>
      <c r="G11" s="86"/>
      <c r="H11" s="86"/>
      <c r="I11" s="86"/>
      <c r="J11" s="68"/>
    </row>
    <row r="12" spans="1:10" ht="11.65" customHeight="1" x14ac:dyDescent="0.2">
      <c r="A12" s="87">
        <f>IF(C12&lt;&gt;"",COUNTA($C$10:C12),"")</f>
        <v>2</v>
      </c>
      <c r="B12" s="63" t="s">
        <v>158</v>
      </c>
      <c r="C12" s="86">
        <v>1995817</v>
      </c>
      <c r="D12" s="86">
        <v>2059879</v>
      </c>
      <c r="E12" s="86">
        <v>1971243</v>
      </c>
      <c r="F12" s="86">
        <v>2111134</v>
      </c>
      <c r="G12" s="86">
        <v>2199110</v>
      </c>
      <c r="H12" s="86">
        <v>2108759</v>
      </c>
      <c r="I12" s="86">
        <v>2069137.02</v>
      </c>
      <c r="J12" s="68"/>
    </row>
    <row r="13" spans="1:10" ht="11.65" customHeight="1" x14ac:dyDescent="0.2">
      <c r="A13" s="87">
        <f>IF(C13&lt;&gt;"",COUNTA($C$10:C13),"")</f>
        <v>3</v>
      </c>
      <c r="B13" s="63" t="s">
        <v>159</v>
      </c>
      <c r="C13" s="86">
        <v>566455</v>
      </c>
      <c r="D13" s="86">
        <v>606561</v>
      </c>
      <c r="E13" s="86">
        <v>609581</v>
      </c>
      <c r="F13" s="86">
        <v>682254</v>
      </c>
      <c r="G13" s="86">
        <v>703870</v>
      </c>
      <c r="H13" s="86">
        <v>700802</v>
      </c>
      <c r="I13" s="86">
        <v>712889.87</v>
      </c>
      <c r="J13" s="68"/>
    </row>
    <row r="14" spans="1:10" ht="11.65" customHeight="1" x14ac:dyDescent="0.2">
      <c r="A14" s="87" t="str">
        <f>IF(C14&lt;&gt;"",COUNTA($C$10:C14),"")</f>
        <v/>
      </c>
      <c r="B14" s="63"/>
      <c r="C14" s="86"/>
      <c r="D14" s="86"/>
      <c r="E14" s="86"/>
      <c r="F14" s="86"/>
      <c r="G14" s="86"/>
      <c r="H14" s="86"/>
      <c r="I14" s="86"/>
      <c r="J14" s="68"/>
    </row>
    <row r="15" spans="1:10" ht="11.65" customHeight="1" x14ac:dyDescent="0.2">
      <c r="A15" s="87">
        <f>IF(C15&lt;&gt;"",COUNTA($C$10:C15),"")</f>
        <v>4</v>
      </c>
      <c r="B15" s="63" t="s">
        <v>160</v>
      </c>
      <c r="C15" s="86">
        <v>3377698</v>
      </c>
      <c r="D15" s="86">
        <v>3388518</v>
      </c>
      <c r="E15" s="86">
        <v>3357974</v>
      </c>
      <c r="F15" s="86">
        <v>3594754</v>
      </c>
      <c r="G15" s="86">
        <v>3289222</v>
      </c>
      <c r="H15" s="86">
        <v>3383590</v>
      </c>
      <c r="I15" s="86">
        <v>3468078.54</v>
      </c>
      <c r="J15" s="68"/>
    </row>
    <row r="16" spans="1:10" ht="11.65" customHeight="1" x14ac:dyDescent="0.2">
      <c r="A16" s="87">
        <f>IF(C16&lt;&gt;"",COUNTA($C$10:C16),"")</f>
        <v>5</v>
      </c>
      <c r="B16" s="63" t="s">
        <v>161</v>
      </c>
      <c r="C16" s="86">
        <v>1212003</v>
      </c>
      <c r="D16" s="86">
        <v>1176701</v>
      </c>
      <c r="E16" s="86">
        <v>1224369</v>
      </c>
      <c r="F16" s="86">
        <v>1288041</v>
      </c>
      <c r="G16" s="86">
        <v>1304697</v>
      </c>
      <c r="H16" s="86">
        <v>1261819</v>
      </c>
      <c r="I16" s="86">
        <v>1212137.9099999999</v>
      </c>
      <c r="J16" s="68"/>
    </row>
    <row r="17" spans="1:10" ht="11.65" customHeight="1" x14ac:dyDescent="0.2">
      <c r="A17" s="87">
        <f>IF(C17&lt;&gt;"",COUNTA($C$10:C17),"")</f>
        <v>6</v>
      </c>
      <c r="B17" s="63" t="s">
        <v>162</v>
      </c>
      <c r="C17" s="86">
        <v>992269</v>
      </c>
      <c r="D17" s="86">
        <v>1017091</v>
      </c>
      <c r="E17" s="86">
        <v>1040352</v>
      </c>
      <c r="F17" s="86">
        <v>1207813</v>
      </c>
      <c r="G17" s="86">
        <v>1189405</v>
      </c>
      <c r="H17" s="86">
        <v>1044877</v>
      </c>
      <c r="I17" s="86">
        <v>1048968.27</v>
      </c>
      <c r="J17" s="68"/>
    </row>
    <row r="18" spans="1:10" ht="11.65" customHeight="1" x14ac:dyDescent="0.2">
      <c r="A18" s="87">
        <f>IF(C18&lt;&gt;"",COUNTA($C$10:C18),"")</f>
        <v>7</v>
      </c>
      <c r="B18" s="63" t="s">
        <v>163</v>
      </c>
      <c r="C18" s="86">
        <v>7608630</v>
      </c>
      <c r="D18" s="86">
        <v>7229315</v>
      </c>
      <c r="E18" s="86">
        <v>7411501</v>
      </c>
      <c r="F18" s="86">
        <v>7363885</v>
      </c>
      <c r="G18" s="86">
        <v>7155274</v>
      </c>
      <c r="H18" s="86">
        <v>7004889</v>
      </c>
      <c r="I18" s="86">
        <v>7546913.9699999997</v>
      </c>
      <c r="J18" s="68"/>
    </row>
    <row r="19" spans="1:10" ht="11.65" customHeight="1" x14ac:dyDescent="0.2">
      <c r="A19" s="87">
        <f>IF(C19&lt;&gt;"",COUNTA($C$10:C19),"")</f>
        <v>8</v>
      </c>
      <c r="B19" s="63" t="s">
        <v>164</v>
      </c>
      <c r="C19" s="86">
        <v>2684025</v>
      </c>
      <c r="D19" s="86">
        <v>2696338</v>
      </c>
      <c r="E19" s="86">
        <v>2746836</v>
      </c>
      <c r="F19" s="86">
        <v>2750076</v>
      </c>
      <c r="G19" s="86">
        <v>2645540</v>
      </c>
      <c r="H19" s="86">
        <v>2789603</v>
      </c>
      <c r="I19" s="86">
        <v>2879116.6</v>
      </c>
      <c r="J19" s="68"/>
    </row>
    <row r="20" spans="1:10" ht="11.65" customHeight="1" x14ac:dyDescent="0.2">
      <c r="A20" s="87">
        <f>IF(C20&lt;&gt;"",COUNTA($C$10:C20),"")</f>
        <v>9</v>
      </c>
      <c r="B20" s="63" t="s">
        <v>165</v>
      </c>
      <c r="C20" s="86">
        <v>4116602</v>
      </c>
      <c r="D20" s="86">
        <v>4153579</v>
      </c>
      <c r="E20" s="86">
        <v>4242498</v>
      </c>
      <c r="F20" s="86">
        <v>4258721</v>
      </c>
      <c r="G20" s="86">
        <v>4241120</v>
      </c>
      <c r="H20" s="86">
        <v>4445341</v>
      </c>
      <c r="I20" s="86">
        <v>4535576.16</v>
      </c>
      <c r="J20" s="68"/>
    </row>
    <row r="21" spans="1:10" ht="11.65" customHeight="1" x14ac:dyDescent="0.2">
      <c r="B21" s="68"/>
      <c r="C21" s="68"/>
      <c r="H21" s="88"/>
      <c r="I21" s="88"/>
      <c r="J21" s="68"/>
    </row>
    <row r="22" spans="1:10" ht="11.65" customHeight="1" x14ac:dyDescent="0.2">
      <c r="B22" s="68"/>
      <c r="C22" s="89"/>
      <c r="D22" s="89"/>
      <c r="E22" s="89"/>
      <c r="F22" s="89"/>
      <c r="G22" s="89"/>
      <c r="J22" s="68"/>
    </row>
    <row r="23" spans="1:10" ht="11.65" customHeight="1" x14ac:dyDescent="0.2">
      <c r="B23" s="68"/>
      <c r="C23" s="68"/>
      <c r="J23" s="68"/>
    </row>
    <row r="24" spans="1:10" ht="11.65" customHeight="1" x14ac:dyDescent="0.2">
      <c r="B24" s="68"/>
      <c r="C24" s="68"/>
      <c r="H24" s="89"/>
      <c r="I24" s="89"/>
      <c r="J24" s="68"/>
    </row>
    <row r="25" spans="1:10" ht="11.65" customHeight="1" x14ac:dyDescent="0.2">
      <c r="B25" s="68"/>
      <c r="C25" s="68"/>
      <c r="J25" s="68"/>
    </row>
    <row r="26" spans="1:10" ht="11.65" customHeight="1" x14ac:dyDescent="0.2">
      <c r="B26" s="68"/>
      <c r="C26" s="68"/>
      <c r="J26" s="68"/>
    </row>
    <row r="27" spans="1:10" ht="11.65" customHeight="1" x14ac:dyDescent="0.2">
      <c r="B27" s="68"/>
      <c r="C27" s="68"/>
      <c r="J27" s="68"/>
    </row>
    <row r="28" spans="1:10" ht="11.65" customHeight="1" x14ac:dyDescent="0.2"/>
    <row r="29" spans="1:10" ht="11.65" customHeight="1" x14ac:dyDescent="0.2"/>
    <row r="30" spans="1:10" ht="11.65" customHeight="1" x14ac:dyDescent="0.2"/>
    <row r="31" spans="1:10" ht="11.65" customHeight="1" x14ac:dyDescent="0.2"/>
    <row r="32" spans="1:10" ht="11.65" customHeight="1" x14ac:dyDescent="0.2"/>
    <row r="33" ht="11.65" customHeight="1" x14ac:dyDescent="0.2"/>
    <row r="34" ht="11.65" customHeight="1" x14ac:dyDescent="0.2"/>
    <row r="35" ht="11.65" customHeight="1" x14ac:dyDescent="0.2"/>
    <row r="36" ht="11.65" customHeight="1" x14ac:dyDescent="0.2"/>
    <row r="37" ht="11.65" customHeight="1" x14ac:dyDescent="0.2"/>
    <row r="38" ht="11.65" customHeight="1" x14ac:dyDescent="0.2"/>
    <row r="39" ht="11.65" customHeight="1" x14ac:dyDescent="0.2"/>
    <row r="40" ht="11.65" customHeight="1" x14ac:dyDescent="0.2"/>
    <row r="41" ht="11.65" customHeight="1" x14ac:dyDescent="0.2"/>
    <row r="42" ht="11.65" customHeight="1" x14ac:dyDescent="0.2"/>
    <row r="43" ht="11.65" customHeight="1" x14ac:dyDescent="0.2"/>
    <row r="44" ht="11.65" customHeight="1" x14ac:dyDescent="0.2"/>
    <row r="45" ht="11.65" customHeight="1" x14ac:dyDescent="0.2"/>
    <row r="46" ht="11.65" customHeight="1" x14ac:dyDescent="0.2"/>
    <row r="47" ht="11.65" customHeight="1" x14ac:dyDescent="0.2"/>
    <row r="48" ht="11.65" customHeight="1" x14ac:dyDescent="0.2"/>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sheetData>
  <mergeCells count="12">
    <mergeCell ref="C6:I7"/>
    <mergeCell ref="B2:B7"/>
    <mergeCell ref="A2:A7"/>
    <mergeCell ref="I2:I5"/>
    <mergeCell ref="A1:B1"/>
    <mergeCell ref="C1:I1"/>
    <mergeCell ref="C2:C5"/>
    <mergeCell ref="D2:D5"/>
    <mergeCell ref="E2:E5"/>
    <mergeCell ref="F2:F5"/>
    <mergeCell ref="G2:G5"/>
    <mergeCell ref="H2: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4"/>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x14ac:dyDescent="0.2"/>
  <cols>
    <col min="1" max="1" width="3.28515625" style="28" customWidth="1"/>
    <col min="2" max="2" width="21.42578125" style="28" customWidth="1"/>
    <col min="3" max="3" width="9.140625" style="28" customWidth="1"/>
    <col min="4" max="5" width="7.7109375" style="68" customWidth="1"/>
    <col min="6" max="9" width="8.7109375" style="68" customWidth="1"/>
    <col min="10" max="10" width="7.7109375" style="68" customWidth="1"/>
    <col min="11" max="16384" width="11.42578125" style="28"/>
  </cols>
  <sheetData>
    <row r="1" spans="1:12" ht="30" customHeight="1" x14ac:dyDescent="0.2">
      <c r="A1" s="149" t="s">
        <v>40</v>
      </c>
      <c r="B1" s="150"/>
      <c r="C1" s="151" t="s">
        <v>166</v>
      </c>
      <c r="D1" s="152"/>
      <c r="E1" s="152"/>
      <c r="F1" s="152"/>
      <c r="G1" s="152"/>
      <c r="H1" s="152"/>
      <c r="I1" s="152"/>
      <c r="J1" s="153"/>
    </row>
    <row r="2" spans="1:12" ht="11.65" customHeight="1" x14ac:dyDescent="0.2">
      <c r="A2" s="154" t="s">
        <v>47</v>
      </c>
      <c r="B2" s="156" t="s">
        <v>156</v>
      </c>
      <c r="C2" s="156" t="s">
        <v>49</v>
      </c>
      <c r="D2" s="166" t="s">
        <v>50</v>
      </c>
      <c r="E2" s="166"/>
      <c r="F2" s="166"/>
      <c r="G2" s="166"/>
      <c r="H2" s="166"/>
      <c r="I2" s="166"/>
      <c r="J2" s="167"/>
    </row>
    <row r="3" spans="1:12" ht="11.65" customHeight="1" x14ac:dyDescent="0.2">
      <c r="A3" s="155"/>
      <c r="B3" s="156"/>
      <c r="C3" s="156"/>
      <c r="D3" s="166" t="s">
        <v>51</v>
      </c>
      <c r="E3" s="166" t="s">
        <v>52</v>
      </c>
      <c r="F3" s="166" t="s">
        <v>53</v>
      </c>
      <c r="G3" s="156" t="s">
        <v>65</v>
      </c>
      <c r="H3" s="166" t="s">
        <v>55</v>
      </c>
      <c r="I3" s="156" t="s">
        <v>56</v>
      </c>
      <c r="J3" s="157" t="s">
        <v>57</v>
      </c>
    </row>
    <row r="4" spans="1:12" ht="11.65" customHeight="1" x14ac:dyDescent="0.2">
      <c r="A4" s="155"/>
      <c r="B4" s="156"/>
      <c r="C4" s="156"/>
      <c r="D4" s="166"/>
      <c r="E4" s="166"/>
      <c r="F4" s="166"/>
      <c r="G4" s="156"/>
      <c r="H4" s="166"/>
      <c r="I4" s="156"/>
      <c r="J4" s="157"/>
    </row>
    <row r="5" spans="1:12" ht="11.65" customHeight="1" x14ac:dyDescent="0.2">
      <c r="A5" s="155"/>
      <c r="B5" s="156"/>
      <c r="C5" s="156"/>
      <c r="D5" s="166"/>
      <c r="E5" s="166"/>
      <c r="F5" s="166"/>
      <c r="G5" s="156"/>
      <c r="H5" s="166"/>
      <c r="I5" s="156"/>
      <c r="J5" s="157"/>
    </row>
    <row r="6" spans="1:12" ht="11.65" customHeight="1" x14ac:dyDescent="0.2">
      <c r="A6" s="155"/>
      <c r="B6" s="156"/>
      <c r="C6" s="156"/>
      <c r="D6" s="166"/>
      <c r="E6" s="166"/>
      <c r="F6" s="166"/>
      <c r="G6" s="156"/>
      <c r="H6" s="166"/>
      <c r="I6" s="156"/>
      <c r="J6" s="157"/>
    </row>
    <row r="7" spans="1:12" ht="11.65" customHeight="1" x14ac:dyDescent="0.2">
      <c r="A7" s="155"/>
      <c r="B7" s="156"/>
      <c r="C7" s="168" t="s">
        <v>58</v>
      </c>
      <c r="D7" s="168"/>
      <c r="E7" s="168"/>
      <c r="F7" s="168"/>
      <c r="G7" s="168"/>
      <c r="H7" s="168"/>
      <c r="I7" s="168"/>
      <c r="J7" s="169"/>
    </row>
    <row r="8" spans="1:12" s="32" customFormat="1" ht="11.65" customHeight="1" x14ac:dyDescent="0.15">
      <c r="A8" s="29">
        <v>1</v>
      </c>
      <c r="B8" s="30">
        <v>2</v>
      </c>
      <c r="C8" s="30">
        <v>3</v>
      </c>
      <c r="D8" s="30">
        <v>4</v>
      </c>
      <c r="E8" s="30">
        <v>5</v>
      </c>
      <c r="F8" s="30">
        <v>6</v>
      </c>
      <c r="G8" s="30">
        <v>7</v>
      </c>
      <c r="H8" s="30">
        <v>8</v>
      </c>
      <c r="I8" s="30">
        <v>9</v>
      </c>
      <c r="J8" s="31">
        <v>10</v>
      </c>
    </row>
    <row r="9" spans="1:12" ht="11.65" customHeight="1" x14ac:dyDescent="0.2">
      <c r="A9" s="84"/>
      <c r="B9" s="85"/>
      <c r="C9" s="90"/>
      <c r="D9" s="90"/>
      <c r="E9" s="90"/>
      <c r="F9" s="90"/>
      <c r="G9" s="90"/>
      <c r="H9" s="90"/>
      <c r="I9" s="90"/>
      <c r="J9" s="90"/>
      <c r="K9" s="68"/>
      <c r="L9" s="68"/>
    </row>
    <row r="10" spans="1:12" ht="11.65" customHeight="1" x14ac:dyDescent="0.2">
      <c r="A10" s="87">
        <f>IF(D10&lt;&gt;"",COUNTA($D10:D$10),"")</f>
        <v>1</v>
      </c>
      <c r="B10" s="64" t="s">
        <v>157</v>
      </c>
      <c r="C10" s="65">
        <v>23472818.34</v>
      </c>
      <c r="D10" s="65">
        <v>657510.81000000006</v>
      </c>
      <c r="E10" s="65">
        <v>370292.06</v>
      </c>
      <c r="F10" s="65">
        <v>8677749.9000000004</v>
      </c>
      <c r="G10" s="65">
        <v>4591396.4400000004</v>
      </c>
      <c r="H10" s="65">
        <v>6828837.2199999997</v>
      </c>
      <c r="I10" s="65">
        <v>2181532.79</v>
      </c>
      <c r="J10" s="65">
        <v>165499.12</v>
      </c>
      <c r="K10" s="68"/>
      <c r="L10" s="68"/>
    </row>
    <row r="11" spans="1:12" ht="11.65" customHeight="1" x14ac:dyDescent="0.2">
      <c r="A11" s="87" t="str">
        <f>IF(D11&lt;&gt;"",COUNTA($D$10:D11),"")</f>
        <v/>
      </c>
      <c r="B11" s="63"/>
      <c r="C11" s="90"/>
      <c r="D11" s="90"/>
      <c r="E11" s="90"/>
      <c r="F11" s="90"/>
      <c r="G11" s="90"/>
      <c r="H11" s="90"/>
      <c r="I11" s="90"/>
      <c r="J11" s="90"/>
      <c r="K11" s="68"/>
      <c r="L11" s="68"/>
    </row>
    <row r="12" spans="1:12" ht="11.65" customHeight="1" x14ac:dyDescent="0.2">
      <c r="A12" s="87">
        <f>IF(D12&lt;&gt;"",COUNTA($D$10:D12),"")</f>
        <v>2</v>
      </c>
      <c r="B12" s="63" t="s">
        <v>158</v>
      </c>
      <c r="C12" s="90">
        <v>2069137.02</v>
      </c>
      <c r="D12" s="90" t="s">
        <v>18</v>
      </c>
      <c r="E12" s="90">
        <v>34586.5</v>
      </c>
      <c r="F12" s="90">
        <v>865912.37</v>
      </c>
      <c r="G12" s="90" t="s">
        <v>18</v>
      </c>
      <c r="H12" s="90">
        <v>505650.31</v>
      </c>
      <c r="I12" s="90" t="s">
        <v>18</v>
      </c>
      <c r="J12" s="90" t="s">
        <v>18</v>
      </c>
      <c r="K12" s="68"/>
      <c r="L12" s="68"/>
    </row>
    <row r="13" spans="1:12" ht="11.65" customHeight="1" x14ac:dyDescent="0.2">
      <c r="A13" s="87">
        <f>IF(D13&lt;&gt;"",COUNTA($D$10:D13),"")</f>
        <v>3</v>
      </c>
      <c r="B13" s="63" t="s">
        <v>159</v>
      </c>
      <c r="C13" s="90">
        <v>712889.87</v>
      </c>
      <c r="D13" s="90" t="s">
        <v>15</v>
      </c>
      <c r="E13" s="90">
        <v>1739.86</v>
      </c>
      <c r="F13" s="90" t="s">
        <v>18</v>
      </c>
      <c r="G13" s="90" t="s">
        <v>18</v>
      </c>
      <c r="H13" s="90">
        <v>407092.65</v>
      </c>
      <c r="I13" s="90">
        <v>90670.7</v>
      </c>
      <c r="J13" s="90" t="s">
        <v>18</v>
      </c>
      <c r="K13" s="68"/>
      <c r="L13" s="68"/>
    </row>
    <row r="14" spans="1:12" ht="11.65" customHeight="1" x14ac:dyDescent="0.2">
      <c r="A14" s="87" t="str">
        <f>IF(D14&lt;&gt;"",COUNTA($D$10:D14),"")</f>
        <v/>
      </c>
      <c r="B14" s="63"/>
      <c r="C14" s="90"/>
      <c r="D14" s="90"/>
      <c r="E14" s="90"/>
      <c r="F14" s="90"/>
      <c r="G14" s="90"/>
      <c r="H14" s="90"/>
      <c r="I14" s="90"/>
      <c r="J14" s="90"/>
      <c r="K14" s="68"/>
      <c r="L14" s="68"/>
    </row>
    <row r="15" spans="1:12" ht="11.65" customHeight="1" x14ac:dyDescent="0.2">
      <c r="A15" s="87">
        <f>IF(D15&lt;&gt;"",COUNTA($D$10:D15),"")</f>
        <v>4</v>
      </c>
      <c r="B15" s="63" t="s">
        <v>160</v>
      </c>
      <c r="C15" s="90">
        <v>3468078.54</v>
      </c>
      <c r="D15" s="90" t="s">
        <v>18</v>
      </c>
      <c r="E15" s="90">
        <v>101718.18</v>
      </c>
      <c r="F15" s="90">
        <v>1319964.43</v>
      </c>
      <c r="G15" s="90" t="s">
        <v>18</v>
      </c>
      <c r="H15" s="90">
        <v>979319.47</v>
      </c>
      <c r="I15" s="90">
        <v>814472.32</v>
      </c>
      <c r="J15" s="90">
        <v>22367.49</v>
      </c>
      <c r="K15" s="68"/>
      <c r="L15" s="68"/>
    </row>
    <row r="16" spans="1:12" ht="11.65" customHeight="1" x14ac:dyDescent="0.2">
      <c r="A16" s="87">
        <f>IF(D16&lt;&gt;"",COUNTA($D$10:D16),"")</f>
        <v>5</v>
      </c>
      <c r="B16" s="63" t="s">
        <v>161</v>
      </c>
      <c r="C16" s="90">
        <v>1212137.9099999999</v>
      </c>
      <c r="D16" s="90" t="s">
        <v>15</v>
      </c>
      <c r="E16" s="90">
        <v>94360.78</v>
      </c>
      <c r="F16" s="90">
        <v>392891.97</v>
      </c>
      <c r="G16" s="90">
        <v>4672.2700000000004</v>
      </c>
      <c r="H16" s="90">
        <v>596431.81000000006</v>
      </c>
      <c r="I16" s="90" t="s">
        <v>18</v>
      </c>
      <c r="J16" s="90" t="s">
        <v>18</v>
      </c>
      <c r="K16" s="68"/>
      <c r="L16" s="68"/>
    </row>
    <row r="17" spans="1:12" ht="11.65" customHeight="1" x14ac:dyDescent="0.2">
      <c r="A17" s="87">
        <f>IF(D17&lt;&gt;"",COUNTA($D$10:D17),"")</f>
        <v>6</v>
      </c>
      <c r="B17" s="63" t="s">
        <v>162</v>
      </c>
      <c r="C17" s="90">
        <v>1048968.27</v>
      </c>
      <c r="D17" s="90" t="s">
        <v>18</v>
      </c>
      <c r="E17" s="90">
        <v>32268.38</v>
      </c>
      <c r="F17" s="90">
        <v>414937.08</v>
      </c>
      <c r="G17" s="90">
        <v>10925.17</v>
      </c>
      <c r="H17" s="90">
        <v>280908.14</v>
      </c>
      <c r="I17" s="90" t="s">
        <v>18</v>
      </c>
      <c r="J17" s="90">
        <v>791.95</v>
      </c>
      <c r="K17" s="68"/>
      <c r="L17" s="68"/>
    </row>
    <row r="18" spans="1:12" ht="11.65" customHeight="1" x14ac:dyDescent="0.2">
      <c r="A18" s="87">
        <f>IF(D18&lt;&gt;"",COUNTA($D$10:D18),"")</f>
        <v>7</v>
      </c>
      <c r="B18" s="63" t="s">
        <v>163</v>
      </c>
      <c r="C18" s="90">
        <v>7546913.9699999997</v>
      </c>
      <c r="D18" s="90" t="s">
        <v>18</v>
      </c>
      <c r="E18" s="90">
        <v>16807.72</v>
      </c>
      <c r="F18" s="90">
        <v>1350618.65</v>
      </c>
      <c r="G18" s="90">
        <v>3996366.24</v>
      </c>
      <c r="H18" s="90">
        <v>2167297.54</v>
      </c>
      <c r="I18" s="90">
        <v>2099.37</v>
      </c>
      <c r="J18" s="90" t="s">
        <v>18</v>
      </c>
      <c r="K18" s="68"/>
      <c r="L18" s="68"/>
    </row>
    <row r="19" spans="1:12" ht="11.65" customHeight="1" x14ac:dyDescent="0.2">
      <c r="A19" s="87">
        <f>IF(D19&lt;&gt;"",COUNTA($D$10:D19),"")</f>
        <v>8</v>
      </c>
      <c r="B19" s="63" t="s">
        <v>164</v>
      </c>
      <c r="C19" s="90">
        <v>2879116.6</v>
      </c>
      <c r="D19" s="90" t="s">
        <v>18</v>
      </c>
      <c r="E19" s="90">
        <v>23146.34</v>
      </c>
      <c r="F19" s="90" t="s">
        <v>18</v>
      </c>
      <c r="G19" s="90" t="s">
        <v>18</v>
      </c>
      <c r="H19" s="90">
        <v>711133.29</v>
      </c>
      <c r="I19" s="90">
        <v>12340.67</v>
      </c>
      <c r="J19" s="90" t="s">
        <v>18</v>
      </c>
      <c r="K19" s="68"/>
      <c r="L19" s="68"/>
    </row>
    <row r="20" spans="1:12" ht="11.65" customHeight="1" x14ac:dyDescent="0.2">
      <c r="A20" s="87">
        <f>IF(D20&lt;&gt;"",COUNTA($D$10:D20),"")</f>
        <v>9</v>
      </c>
      <c r="B20" s="63" t="s">
        <v>165</v>
      </c>
      <c r="C20" s="90">
        <v>4535576.16</v>
      </c>
      <c r="D20" s="90">
        <v>179732.17</v>
      </c>
      <c r="E20" s="90">
        <v>65664.3</v>
      </c>
      <c r="F20" s="90">
        <v>2185126.88</v>
      </c>
      <c r="G20" s="90" t="s">
        <v>18</v>
      </c>
      <c r="H20" s="90">
        <v>1181004.01</v>
      </c>
      <c r="I20" s="90" t="s">
        <v>18</v>
      </c>
      <c r="J20" s="90">
        <v>11074.68</v>
      </c>
      <c r="K20" s="68"/>
      <c r="L20" s="68"/>
    </row>
    <row r="21" spans="1:12" ht="11.65" customHeight="1" x14ac:dyDescent="0.2">
      <c r="B21" s="68"/>
      <c r="C21" s="68"/>
      <c r="K21" s="68"/>
      <c r="L21" s="68"/>
    </row>
    <row r="22" spans="1:12" ht="11.65" customHeight="1" x14ac:dyDescent="0.2">
      <c r="B22" s="68"/>
      <c r="C22" s="89"/>
      <c r="D22" s="89"/>
      <c r="E22" s="89"/>
      <c r="F22" s="89"/>
      <c r="G22" s="89"/>
      <c r="H22" s="89"/>
      <c r="I22" s="89"/>
      <c r="J22" s="89"/>
      <c r="K22" s="68"/>
      <c r="L22" s="68"/>
    </row>
    <row r="23" spans="1:12" ht="11.65" customHeight="1" x14ac:dyDescent="0.2">
      <c r="B23" s="68"/>
      <c r="C23" s="68"/>
      <c r="K23" s="68"/>
      <c r="L23" s="68"/>
    </row>
    <row r="24" spans="1:12" ht="11.65" customHeight="1" x14ac:dyDescent="0.2">
      <c r="B24" s="68"/>
      <c r="C24" s="68"/>
      <c r="D24" s="58"/>
      <c r="K24" s="68"/>
      <c r="L24" s="68"/>
    </row>
    <row r="25" spans="1:12" ht="11.65" customHeight="1" x14ac:dyDescent="0.2">
      <c r="B25" s="68"/>
      <c r="C25" s="68"/>
      <c r="K25" s="68"/>
      <c r="L25" s="68"/>
    </row>
    <row r="26" spans="1:12" ht="11.65" customHeight="1" x14ac:dyDescent="0.2">
      <c r="B26" s="68"/>
      <c r="C26" s="68"/>
      <c r="K26" s="68"/>
      <c r="L26" s="68"/>
    </row>
    <row r="27" spans="1:12" ht="11.65" customHeight="1" x14ac:dyDescent="0.2">
      <c r="B27" s="68"/>
      <c r="C27" s="68"/>
      <c r="K27" s="68"/>
      <c r="L27" s="68"/>
    </row>
    <row r="28" spans="1:12" ht="11.65" customHeight="1" x14ac:dyDescent="0.2"/>
    <row r="29" spans="1:12" ht="11.65" customHeight="1" x14ac:dyDescent="0.2"/>
    <row r="30" spans="1:12" ht="11.65" customHeight="1" x14ac:dyDescent="0.2"/>
    <row r="31" spans="1:12" ht="11.65" customHeight="1" x14ac:dyDescent="0.2"/>
    <row r="32" spans="1:12" ht="11.65" customHeight="1" x14ac:dyDescent="0.2"/>
    <row r="33" ht="11.65" customHeight="1" x14ac:dyDescent="0.2"/>
    <row r="34" ht="11.65" customHeight="1" x14ac:dyDescent="0.2"/>
    <row r="35" ht="11.65" customHeight="1" x14ac:dyDescent="0.2"/>
    <row r="36" ht="11.65" customHeight="1" x14ac:dyDescent="0.2"/>
    <row r="37" ht="11.65" customHeight="1" x14ac:dyDescent="0.2"/>
    <row r="38" ht="11.65" customHeight="1" x14ac:dyDescent="0.2"/>
    <row r="39" ht="11.65" customHeight="1" x14ac:dyDescent="0.2"/>
    <row r="40" ht="11.65" customHeight="1" x14ac:dyDescent="0.2"/>
    <row r="41" ht="11.65" customHeight="1" x14ac:dyDescent="0.2"/>
    <row r="42" ht="11.65" customHeight="1" x14ac:dyDescent="0.2"/>
    <row r="43" ht="11.65" customHeight="1" x14ac:dyDescent="0.2"/>
    <row r="44" ht="11.65" customHeight="1" x14ac:dyDescent="0.2"/>
    <row r="45" ht="11.65" customHeight="1" x14ac:dyDescent="0.2"/>
    <row r="46" ht="11.65" customHeight="1" x14ac:dyDescent="0.2"/>
    <row r="47" ht="11.65" customHeight="1" x14ac:dyDescent="0.2"/>
    <row r="48" ht="11.65" customHeight="1" x14ac:dyDescent="0.2"/>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sheetData>
  <mergeCells count="14">
    <mergeCell ref="H3:H6"/>
    <mergeCell ref="I3:I6"/>
    <mergeCell ref="J3:J6"/>
    <mergeCell ref="C7:J7"/>
    <mergeCell ref="A1:B1"/>
    <mergeCell ref="C1:J1"/>
    <mergeCell ref="A2:A7"/>
    <mergeCell ref="B2:B7"/>
    <mergeCell ref="C2:C6"/>
    <mergeCell ref="D2:J2"/>
    <mergeCell ref="D3:D6"/>
    <mergeCell ref="E3:E6"/>
    <mergeCell ref="F3:F6"/>
    <mergeCell ref="G3:G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zoomScale="140" zoomScaleNormal="140" workbookViewId="0">
      <selection activeCell="C9" sqref="C9"/>
    </sheetView>
  </sheetViews>
  <sheetFormatPr baseColWidth="10" defaultColWidth="11.42578125" defaultRowHeight="12.75" x14ac:dyDescent="0.2"/>
  <cols>
    <col min="1" max="1" width="3.7109375" style="71" customWidth="1"/>
    <col min="2" max="2" width="42.85546875" style="71" bestFit="1" customWidth="1"/>
    <col min="3" max="6" width="10.7109375" style="71" customWidth="1"/>
    <col min="7" max="16384" width="11.42578125" style="71"/>
  </cols>
  <sheetData>
    <row r="1" spans="1:7" ht="30" customHeight="1" x14ac:dyDescent="0.2">
      <c r="A1" s="149" t="s">
        <v>41</v>
      </c>
      <c r="B1" s="150"/>
      <c r="C1" s="151" t="s">
        <v>197</v>
      </c>
      <c r="D1" s="152"/>
      <c r="E1" s="152"/>
      <c r="F1" s="153"/>
    </row>
    <row r="2" spans="1:7" ht="11.85" customHeight="1" x14ac:dyDescent="0.2">
      <c r="A2" s="154" t="s">
        <v>47</v>
      </c>
      <c r="B2" s="156" t="s">
        <v>119</v>
      </c>
      <c r="C2" s="166">
        <v>2018</v>
      </c>
      <c r="D2" s="166">
        <v>2019</v>
      </c>
      <c r="E2" s="166">
        <v>2020</v>
      </c>
      <c r="F2" s="157">
        <v>2021</v>
      </c>
    </row>
    <row r="3" spans="1:7" ht="11.85" customHeight="1" x14ac:dyDescent="0.2">
      <c r="A3" s="155"/>
      <c r="B3" s="156"/>
      <c r="C3" s="166"/>
      <c r="D3" s="166"/>
      <c r="E3" s="166"/>
      <c r="F3" s="157"/>
    </row>
    <row r="4" spans="1:7" ht="11.85" customHeight="1" x14ac:dyDescent="0.2">
      <c r="A4" s="155"/>
      <c r="B4" s="156"/>
      <c r="C4" s="166"/>
      <c r="D4" s="166"/>
      <c r="E4" s="166"/>
      <c r="F4" s="157"/>
    </row>
    <row r="5" spans="1:7" ht="11.85" customHeight="1" x14ac:dyDescent="0.2">
      <c r="A5" s="155"/>
      <c r="B5" s="156"/>
      <c r="C5" s="166"/>
      <c r="D5" s="166"/>
      <c r="E5" s="166"/>
      <c r="F5" s="157"/>
    </row>
    <row r="6" spans="1:7" ht="11.85" customHeight="1" x14ac:dyDescent="0.2">
      <c r="A6" s="155"/>
      <c r="B6" s="156"/>
      <c r="C6" s="166"/>
      <c r="D6" s="166"/>
      <c r="E6" s="166"/>
      <c r="F6" s="157"/>
    </row>
    <row r="7" spans="1:7" ht="11.85" customHeight="1" x14ac:dyDescent="0.2">
      <c r="A7" s="155"/>
      <c r="B7" s="156"/>
      <c r="C7" s="168" t="s">
        <v>120</v>
      </c>
      <c r="D7" s="168"/>
      <c r="E7" s="168"/>
      <c r="F7" s="169"/>
    </row>
    <row r="8" spans="1:7" ht="11.85" customHeight="1" x14ac:dyDescent="0.2">
      <c r="A8" s="29">
        <v>1</v>
      </c>
      <c r="B8" s="30">
        <v>2</v>
      </c>
      <c r="C8" s="30">
        <v>3</v>
      </c>
      <c r="D8" s="30">
        <v>4</v>
      </c>
      <c r="E8" s="30">
        <v>5</v>
      </c>
      <c r="F8" s="31">
        <v>6</v>
      </c>
    </row>
    <row r="9" spans="1:7" ht="11.45" customHeight="1" x14ac:dyDescent="0.2">
      <c r="A9" s="110"/>
      <c r="B9" s="113"/>
      <c r="C9" s="90"/>
      <c r="D9" s="90"/>
      <c r="E9" s="90"/>
      <c r="F9" s="90"/>
    </row>
    <row r="10" spans="1:7" ht="11.45" customHeight="1" x14ac:dyDescent="0.2">
      <c r="A10" s="36">
        <f>IF(D10&lt;&gt;"",COUNTA($D10:D$10),"")</f>
        <v>1</v>
      </c>
      <c r="B10" s="114" t="s">
        <v>191</v>
      </c>
      <c r="C10" s="90">
        <f>C11+C15</f>
        <v>1835473</v>
      </c>
      <c r="D10" s="90">
        <f t="shared" ref="D10:F10" si="0">D11+D15</f>
        <v>1853808</v>
      </c>
      <c r="E10" s="90">
        <f t="shared" si="0"/>
        <v>1766781</v>
      </c>
      <c r="F10" s="90">
        <f t="shared" si="0"/>
        <v>1731811</v>
      </c>
    </row>
    <row r="11" spans="1:7" ht="11.45" customHeight="1" x14ac:dyDescent="0.2">
      <c r="A11" s="36">
        <f>IF(D11&lt;&gt;"",COUNTA($D$10:D11),"")</f>
        <v>2</v>
      </c>
      <c r="B11" s="115" t="s">
        <v>121</v>
      </c>
      <c r="C11" s="90">
        <v>1803049</v>
      </c>
      <c r="D11" s="90">
        <v>1836009</v>
      </c>
      <c r="E11" s="90">
        <v>1751155</v>
      </c>
      <c r="F11" s="90">
        <v>1715610</v>
      </c>
      <c r="G11" s="28"/>
    </row>
    <row r="12" spans="1:7" ht="11.45" customHeight="1" x14ac:dyDescent="0.2">
      <c r="A12" s="36">
        <f>IF(D12&lt;&gt;"",COUNTA($D$10:D12),"")</f>
        <v>3</v>
      </c>
      <c r="B12" s="116" t="s">
        <v>122</v>
      </c>
      <c r="C12" s="90">
        <v>1758583</v>
      </c>
      <c r="D12" s="90">
        <v>1789045</v>
      </c>
      <c r="E12" s="90">
        <v>1700271</v>
      </c>
      <c r="F12" s="90">
        <v>1665756</v>
      </c>
      <c r="G12" s="28"/>
    </row>
    <row r="13" spans="1:7" ht="11.45" customHeight="1" x14ac:dyDescent="0.2">
      <c r="A13" s="36">
        <f>IF(D13&lt;&gt;"",COUNTA($D$10:D13),"")</f>
        <v>4</v>
      </c>
      <c r="B13" s="117" t="s">
        <v>123</v>
      </c>
      <c r="C13" s="90">
        <v>38959</v>
      </c>
      <c r="D13" s="90">
        <v>35643</v>
      </c>
      <c r="E13" s="90">
        <v>37067</v>
      </c>
      <c r="F13" s="90">
        <v>34293</v>
      </c>
      <c r="G13" s="28"/>
    </row>
    <row r="14" spans="1:7" ht="11.45" customHeight="1" x14ac:dyDescent="0.2">
      <c r="A14" s="36">
        <f>IF(D14&lt;&gt;"",COUNTA($D$10:D14),"")</f>
        <v>5</v>
      </c>
      <c r="B14" s="116" t="s">
        <v>124</v>
      </c>
      <c r="C14" s="90">
        <v>5506</v>
      </c>
      <c r="D14" s="90">
        <v>11321</v>
      </c>
      <c r="E14" s="90">
        <v>13818</v>
      </c>
      <c r="F14" s="90">
        <v>15561</v>
      </c>
      <c r="G14" s="28"/>
    </row>
    <row r="15" spans="1:7" ht="11.45" customHeight="1" x14ac:dyDescent="0.2">
      <c r="A15" s="36">
        <f>IF(D15&lt;&gt;"",COUNTA($D$10:D15),"")</f>
        <v>6</v>
      </c>
      <c r="B15" s="115" t="s">
        <v>192</v>
      </c>
      <c r="C15" s="90">
        <v>32424</v>
      </c>
      <c r="D15" s="90">
        <v>17799</v>
      </c>
      <c r="E15" s="90">
        <v>15626</v>
      </c>
      <c r="F15" s="90">
        <v>16201</v>
      </c>
      <c r="G15" s="28"/>
    </row>
    <row r="16" spans="1:7" ht="11.45" customHeight="1" x14ac:dyDescent="0.2">
      <c r="A16" s="36" t="str">
        <f>IF(D16&lt;&gt;"",COUNTA($D$10:D16),"")</f>
        <v/>
      </c>
      <c r="B16" s="114"/>
      <c r="C16" s="90"/>
      <c r="D16" s="90"/>
      <c r="E16" s="90"/>
      <c r="F16" s="90"/>
      <c r="G16" s="28"/>
    </row>
    <row r="17" spans="1:7" ht="11.45" customHeight="1" x14ac:dyDescent="0.2">
      <c r="A17" s="36">
        <f>IF(D17&lt;&gt;"",COUNTA($D$10:D17),"")</f>
        <v>7</v>
      </c>
      <c r="B17" s="114" t="s">
        <v>125</v>
      </c>
      <c r="C17" s="90">
        <v>180314</v>
      </c>
      <c r="D17" s="90">
        <v>161244</v>
      </c>
      <c r="E17" s="90">
        <v>182979</v>
      </c>
      <c r="F17" s="90">
        <v>299614</v>
      </c>
      <c r="G17" s="28"/>
    </row>
    <row r="18" spans="1:7" ht="11.45" customHeight="1" x14ac:dyDescent="0.2">
      <c r="A18" s="36">
        <f>IF(D18&lt;&gt;"",COUNTA($D$10:D18),"")</f>
        <v>8</v>
      </c>
      <c r="B18" s="115" t="s">
        <v>126</v>
      </c>
      <c r="C18" s="90">
        <v>93030</v>
      </c>
      <c r="D18" s="90">
        <v>95858</v>
      </c>
      <c r="E18" s="90">
        <v>113529</v>
      </c>
      <c r="F18" s="90">
        <v>115963</v>
      </c>
      <c r="G18" s="28"/>
    </row>
    <row r="19" spans="1:7" ht="11.45" customHeight="1" x14ac:dyDescent="0.2">
      <c r="A19" s="36">
        <f>IF(D19&lt;&gt;"",COUNTA($D$10:D19),"")</f>
        <v>9</v>
      </c>
      <c r="B19" s="115" t="s">
        <v>127</v>
      </c>
      <c r="C19" s="90">
        <v>87284</v>
      </c>
      <c r="D19" s="90">
        <v>65386</v>
      </c>
      <c r="E19" s="90">
        <v>69451</v>
      </c>
      <c r="F19" s="90">
        <v>183652</v>
      </c>
      <c r="G19" s="28"/>
    </row>
    <row r="20" spans="1:7" ht="11.45" customHeight="1" x14ac:dyDescent="0.2">
      <c r="A20" s="36">
        <f>IF(D20&lt;&gt;"",COUNTA($D$10:D20),"")</f>
        <v>10</v>
      </c>
      <c r="B20" s="115" t="s">
        <v>128</v>
      </c>
      <c r="C20" s="90" t="s">
        <v>15</v>
      </c>
      <c r="D20" s="90" t="s">
        <v>15</v>
      </c>
      <c r="E20" s="90" t="s">
        <v>15</v>
      </c>
      <c r="F20" s="90" t="s">
        <v>15</v>
      </c>
      <c r="G20" s="28"/>
    </row>
    <row r="21" spans="1:7" ht="11.45" customHeight="1" x14ac:dyDescent="0.2">
      <c r="A21" s="36" t="str">
        <f>IF(D21&lt;&gt;"",COUNTA($D$10:D21),"")</f>
        <v/>
      </c>
      <c r="B21" s="114"/>
      <c r="C21" s="90"/>
      <c r="D21" s="90"/>
      <c r="E21" s="90"/>
      <c r="F21" s="90"/>
      <c r="G21" s="28"/>
    </row>
    <row r="22" spans="1:7" ht="11.45" customHeight="1" x14ac:dyDescent="0.2">
      <c r="A22" s="36">
        <f>IF(D22&lt;&gt;"",COUNTA($D$10:D22),"")</f>
        <v>11</v>
      </c>
      <c r="B22" s="114" t="s">
        <v>193</v>
      </c>
      <c r="C22" s="90">
        <v>148495</v>
      </c>
      <c r="D22" s="90">
        <v>120203</v>
      </c>
      <c r="E22" s="90">
        <v>128757</v>
      </c>
      <c r="F22" s="90">
        <v>134526</v>
      </c>
      <c r="G22" s="28"/>
    </row>
    <row r="23" spans="1:7" ht="11.45" customHeight="1" x14ac:dyDescent="0.2">
      <c r="A23" s="36">
        <f>IF(D23&lt;&gt;"",COUNTA($D$10:D23),"")</f>
        <v>12</v>
      </c>
      <c r="B23" s="115" t="s">
        <v>129</v>
      </c>
      <c r="C23" s="90">
        <v>148495</v>
      </c>
      <c r="D23" s="90">
        <v>120203</v>
      </c>
      <c r="E23" s="90">
        <v>128757</v>
      </c>
      <c r="F23" s="90">
        <v>134526</v>
      </c>
      <c r="G23" s="28"/>
    </row>
    <row r="24" spans="1:7" ht="11.45" customHeight="1" x14ac:dyDescent="0.2">
      <c r="A24" s="36">
        <f>IF(D24&lt;&gt;"",COUNTA($D$10:D24),"")</f>
        <v>13</v>
      </c>
      <c r="B24" s="116" t="s">
        <v>130</v>
      </c>
      <c r="C24" s="90">
        <v>106960</v>
      </c>
      <c r="D24" s="90">
        <v>79913</v>
      </c>
      <c r="E24" s="90">
        <v>81965</v>
      </c>
      <c r="F24" s="90">
        <v>86336</v>
      </c>
      <c r="G24" s="28"/>
    </row>
    <row r="25" spans="1:7" ht="11.45" customHeight="1" x14ac:dyDescent="0.2">
      <c r="A25" s="36">
        <f>IF(D25&lt;&gt;"",COUNTA($D$10:D25),"")</f>
        <v>14</v>
      </c>
      <c r="B25" s="117" t="s">
        <v>131</v>
      </c>
      <c r="C25" s="90">
        <v>38377</v>
      </c>
      <c r="D25" s="90">
        <v>34406</v>
      </c>
      <c r="E25" s="90">
        <v>35867</v>
      </c>
      <c r="F25" s="90">
        <v>35752</v>
      </c>
      <c r="G25" s="28"/>
    </row>
    <row r="26" spans="1:7" ht="11.45" customHeight="1" x14ac:dyDescent="0.2">
      <c r="A26" s="36">
        <f>IF(D26&lt;&gt;"",COUNTA($D$10:D26),"")</f>
        <v>15</v>
      </c>
      <c r="B26" s="116" t="s">
        <v>132</v>
      </c>
      <c r="C26" s="90" t="s">
        <v>15</v>
      </c>
      <c r="D26" s="90" t="s">
        <v>15</v>
      </c>
      <c r="E26" s="90" t="s">
        <v>15</v>
      </c>
      <c r="F26" s="90">
        <v>3</v>
      </c>
      <c r="G26" s="28"/>
    </row>
    <row r="27" spans="1:7" ht="11.45" customHeight="1" x14ac:dyDescent="0.2">
      <c r="A27" s="36">
        <f>IF(D27&lt;&gt;"",COUNTA($D$10:D27),"")</f>
        <v>16</v>
      </c>
      <c r="B27" s="116" t="s">
        <v>133</v>
      </c>
      <c r="C27" s="90">
        <v>3158</v>
      </c>
      <c r="D27" s="90">
        <v>5884</v>
      </c>
      <c r="E27" s="90">
        <v>10926</v>
      </c>
      <c r="F27" s="90">
        <v>12435</v>
      </c>
      <c r="G27" s="28"/>
    </row>
    <row r="28" spans="1:7" ht="11.45" customHeight="1" x14ac:dyDescent="0.2">
      <c r="A28" s="36">
        <f>IF(D28&lt;&gt;"",COUNTA($D$10:D28),"")</f>
        <v>17</v>
      </c>
      <c r="B28" s="115" t="s">
        <v>194</v>
      </c>
      <c r="C28" s="90" t="s">
        <v>15</v>
      </c>
      <c r="D28" s="90" t="s">
        <v>15</v>
      </c>
      <c r="E28" s="90" t="s">
        <v>15</v>
      </c>
      <c r="F28" s="90" t="s">
        <v>15</v>
      </c>
      <c r="G28" s="28"/>
    </row>
    <row r="29" spans="1:7" ht="11.45" customHeight="1" x14ac:dyDescent="0.2">
      <c r="A29" s="36" t="str">
        <f>IF(D29&lt;&gt;"",COUNTA($D$10:D29),"")</f>
        <v/>
      </c>
      <c r="B29" s="114"/>
      <c r="C29" s="90"/>
      <c r="D29" s="90"/>
      <c r="E29" s="90"/>
      <c r="F29" s="90"/>
      <c r="G29" s="28"/>
    </row>
    <row r="30" spans="1:7" ht="11.45" customHeight="1" x14ac:dyDescent="0.2">
      <c r="A30" s="36">
        <f>IF(D30&lt;&gt;"",COUNTA($D$10:D30),"")</f>
        <v>18</v>
      </c>
      <c r="B30" s="118" t="s">
        <v>134</v>
      </c>
      <c r="C30" s="65">
        <v>1867292</v>
      </c>
      <c r="D30" s="65">
        <v>1894848</v>
      </c>
      <c r="E30" s="65">
        <v>1821004</v>
      </c>
      <c r="F30" s="65">
        <v>1896899</v>
      </c>
      <c r="G30" s="28"/>
    </row>
    <row r="31" spans="1:7" x14ac:dyDescent="0.2">
      <c r="B31" s="28"/>
      <c r="C31" s="56"/>
      <c r="D31" s="56"/>
      <c r="E31" s="56"/>
      <c r="F31" s="56"/>
    </row>
  </sheetData>
  <mergeCells count="9">
    <mergeCell ref="A1:B1"/>
    <mergeCell ref="C1:F1"/>
    <mergeCell ref="A2:A7"/>
    <mergeCell ref="B2:B7"/>
    <mergeCell ref="C2:C6"/>
    <mergeCell ref="D2:D6"/>
    <mergeCell ref="E2:E6"/>
    <mergeCell ref="F2:F6"/>
    <mergeCell ref="C7:F7"/>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E113E 2021 00&amp;R&amp;"-,Standard"&amp;7&amp;P</oddFooter>
    <evenFooter>&amp;L&amp;"-,Standard"&amp;7&amp;P&amp;R&amp;"-,Standard"&amp;7StatA MV, Statistischer Bericht E113E 2021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Deckblatt</vt:lpstr>
      <vt:lpstr>Inhalt</vt:lpstr>
      <vt:lpstr>Vorbemerkungen</vt:lpstr>
      <vt:lpstr>Grafiken</vt:lpstr>
      <vt:lpstr>Tabelle1</vt:lpstr>
      <vt:lpstr>Tabelle2</vt:lpstr>
      <vt:lpstr>Tabelle3</vt:lpstr>
      <vt:lpstr>Tabelle 4</vt:lpstr>
      <vt:lpstr>Tabelle5</vt:lpstr>
      <vt:lpstr>Tabelle 6</vt:lpstr>
      <vt:lpstr>Fußnotenerl.</vt:lpstr>
      <vt:lpstr>Methodik</vt:lpstr>
      <vt:lpstr>Glossar </vt:lpstr>
      <vt:lpstr>Mehr zum Thema</vt:lpstr>
      <vt:lpstr>Qualitätsbericht</vt:lpstr>
    </vt:vector>
  </TitlesOfParts>
  <Company>Landesamt für innere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E113E Energieverwendung der Industriebetriebe 2021</dc:title>
  <dc:creator>Buchholz, Gesa</dc:creator>
  <cp:lastModifiedBy>Luptowski, Simone</cp:lastModifiedBy>
  <cp:lastPrinted>2023-05-08T05:01:11Z</cp:lastPrinted>
  <dcterms:created xsi:type="dcterms:W3CDTF">2023-02-03T13:54:32Z</dcterms:created>
  <dcterms:modified xsi:type="dcterms:W3CDTF">2023-05-17T11:14:13Z</dcterms:modified>
</cp:coreProperties>
</file>